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84" windowWidth="10452" windowHeight="7776"/>
  </bookViews>
  <sheets>
    <sheet name="Produkt, pulver og kultur info." sheetId="1" r:id="rId1"/>
    <sheet name="Beregninger, melkeblandinger" sheetId="2" r:id="rId2"/>
  </sheets>
  <calcPr calcId="124519"/>
</workbook>
</file>

<file path=xl/calcChain.xml><?xml version="1.0" encoding="utf-8"?>
<calcChain xmlns="http://schemas.openxmlformats.org/spreadsheetml/2006/main">
  <c r="C13" i="2"/>
  <c r="D13"/>
  <c r="K5"/>
  <c r="L5" s="1"/>
  <c r="K4"/>
  <c r="L4" s="1"/>
  <c r="K3"/>
  <c r="L3" s="1"/>
  <c r="C25" i="1"/>
  <c r="D25" s="1"/>
  <c r="C24"/>
  <c r="D24" s="1"/>
  <c r="C23"/>
  <c r="D23" s="1"/>
  <c r="F4" l="1"/>
  <c r="E4"/>
  <c r="F7"/>
  <c r="E7"/>
</calcChain>
</file>

<file path=xl/sharedStrings.xml><?xml version="1.0" encoding="utf-8"?>
<sst xmlns="http://schemas.openxmlformats.org/spreadsheetml/2006/main" count="318" uniqueCount="186">
  <si>
    <t>Proteinpulver</t>
  </si>
  <si>
    <t>Benyttet forkortelse</t>
  </si>
  <si>
    <t>Egenskaper/behandling</t>
  </si>
  <si>
    <t>Type 1*</t>
  </si>
  <si>
    <t>A</t>
  </si>
  <si>
    <t>ikke konsistens "givende", behandling ukjent</t>
  </si>
  <si>
    <t>Type 2*</t>
  </si>
  <si>
    <t>B</t>
  </si>
  <si>
    <t>behandling ukjent</t>
  </si>
  <si>
    <t>SMP**</t>
  </si>
  <si>
    <t>C</t>
  </si>
  <si>
    <t>28,4***</t>
  </si>
  <si>
    <t>7,1***</t>
  </si>
  <si>
    <t>Type 3</t>
  </si>
  <si>
    <t>D</t>
  </si>
  <si>
    <t>konsistens "givende", behandling ukjent</t>
  </si>
  <si>
    <t>Type 1</t>
  </si>
  <si>
    <t>Type 2</t>
  </si>
  <si>
    <t>SMP</t>
  </si>
  <si>
    <t>Forsøk</t>
  </si>
  <si>
    <t>Produkt</t>
  </si>
  <si>
    <t>% Fett</t>
  </si>
  <si>
    <t>% Laktose</t>
  </si>
  <si>
    <t>% Protein</t>
  </si>
  <si>
    <t>Gjenværende holdbarhetstid ved anvendelse (dager)</t>
  </si>
  <si>
    <t>FF1</t>
  </si>
  <si>
    <t>Skummetmelk (bag-in-box)</t>
  </si>
  <si>
    <t>Tettemelk</t>
  </si>
  <si>
    <t>FF2</t>
  </si>
  <si>
    <t>Skummetmelk (kartong)</t>
  </si>
  <si>
    <t>FF3</t>
  </si>
  <si>
    <t>Skumma kulturmjølk</t>
  </si>
  <si>
    <t>G1</t>
  </si>
  <si>
    <t>Skummetmelk (Fjøset ved NMBU)</t>
  </si>
  <si>
    <t>*</t>
  </si>
  <si>
    <t>Lettrømme (til sensorikk av Ferske prøver)</t>
  </si>
  <si>
    <t>Lettrømme (til sensorikk av Lagrede prøver)</t>
  </si>
  <si>
    <t>Mager Kesam (til sensorikk av Ferske prøver)</t>
  </si>
  <si>
    <t>Mager Kesam (til sensorikk av Lagrede prøver)</t>
  </si>
  <si>
    <t>G2</t>
  </si>
  <si>
    <t>G3</t>
  </si>
  <si>
    <t xml:space="preserve">ved separering av råmelk (Fjøset ved Norges miljø-og biovitenskapelige universitet, Ås, Norge) til skummetmelk og fløte ved bruk av en separator. Melkens temperatur ved separering var 58 °C. </t>
  </si>
  <si>
    <t>Skumma kulturmjølk (0,4 % fett, Tine, SA, Oslo, Norge)</t>
  </si>
  <si>
    <t>Tettemelk (1,5 %  fett, Rørosmeieriet, AS, Røros, Norge)</t>
  </si>
  <si>
    <t>Lettrømme (18 % fett, Tine, SA, Oslo, Norge)</t>
  </si>
  <si>
    <t>Gjennomsnittlig innhold (%) av totalprotein, kasein og myseprotein i proteinpulver A, C og D, beregnet ved bruk av Kjeldahl analyse for TN, IKN og IPN.</t>
  </si>
  <si>
    <t>Pulver</t>
  </si>
  <si>
    <t>Total protein (%)</t>
  </si>
  <si>
    <t>Kasein (%)</t>
  </si>
  <si>
    <t>Myseprotein (%)</t>
  </si>
  <si>
    <t>type 1</t>
  </si>
  <si>
    <t>Innhold (%) av laktose i pulver type 1, type 3 og SMP ved bruk av HPLC</t>
  </si>
  <si>
    <t>Laktose (%)</t>
  </si>
  <si>
    <t>Karbohydrater (%)</t>
  </si>
  <si>
    <t>-</t>
  </si>
  <si>
    <t>*** Kasein og myseproteininnhold er basert på 80:20 forhold av proteinene i skummetmelk</t>
  </si>
  <si>
    <t>Innhold (%) av fett, laktose, protein og gjenværende holdbarhetstid (dager) på produkter anvendt i forforsøkene (FF1, FF2, FF3) og hovedforsøket (G1, G2, G3).</t>
  </si>
  <si>
    <t>Fett (%)</t>
  </si>
  <si>
    <t>Fremstilt av spraytørket pasteurisert (MV: middelsvarmet) skummet melk, hvor det finpartikkulerte puleret (fines) agglomereres med det øvrige pulveret under tørkingen</t>
  </si>
  <si>
    <t>Protein (%)</t>
  </si>
  <si>
    <t>Laktose (ppm.)</t>
  </si>
  <si>
    <t>Analyser av protein, laktose og kasein innhold (%) i proteinpulverene ved bruk av MilkoScan FT1 (gjennomsnitt verdier av to repetisjoner per måling)</t>
  </si>
  <si>
    <t>Resultater for innhold (%) av kasein og laktose i pulverene ved bruk av MilkoScan kan ikke brukes da MilkoScan ikke er bassert på beregning av dette i proteinpulvere.</t>
  </si>
  <si>
    <t>Egenskaper og forventet innhold (%) av total protein, kasein og myseprotein i pulver type 1, 2, 3 og SMP, og karbohydrat- og fettinnhold (%) i SMP</t>
  </si>
  <si>
    <t>forforsøk 1, pga feil informasjon om innhold av kasein og myseprotein (ble opprinnelig oppgitt verdier på hhv. 17,71 % og 59,29 %) i pulverene noe som gjorde at forholdet mellom disse proteinene ikke var som ønsket.</t>
  </si>
  <si>
    <t>% Total myseprotein</t>
  </si>
  <si>
    <t>% Totalkasein</t>
  </si>
  <si>
    <t>% Total protein</t>
  </si>
  <si>
    <t>CHN-11 (DVS, DL-kultur) (Chr. Hansen A/S, Hoersholm, Danmark)</t>
  </si>
  <si>
    <t>XT-313 (DVS, DL-kultur)(Chr. Hansen A/S, Hoersholm, Danmark)</t>
  </si>
  <si>
    <t>Langtidsholdbar lettmelk ( 1,2 % fett, Tine, SA, Oslo, Norge)</t>
  </si>
  <si>
    <t xml:space="preserve">* Oppgitt egenskaper og innhold (%) av total protein, kasein og myseprotein fra Heidi Grønnevik (Tine SA, Oslo, Norge). Dette pulveret ble fjernet etter </t>
  </si>
  <si>
    <t>Type 3*</t>
  </si>
  <si>
    <t xml:space="preserve"> </t>
  </si>
  <si>
    <t>Lay's salted chips (PepsiCO, Nederland)</t>
  </si>
  <si>
    <t>Melkeblanding</t>
  </si>
  <si>
    <t>** % totalprotein, % laktose og egenskaper/behandling av SMP (skummetmelkpulver) er hentet fra produktguide 2013 fra tineingredients.no.</t>
  </si>
  <si>
    <t>Produkt og kultur informasjon:</t>
  </si>
  <si>
    <t>Beregnet innhold (%) av total protein, total kasein, total myseprotein og laktose i melkeblanding A, C og D før varmebehandling, ved bruk av type 1, type 3 og SMP.</t>
  </si>
  <si>
    <t>Proteinpulver (kg)</t>
  </si>
  <si>
    <t>Skummetmelk (kg)</t>
  </si>
  <si>
    <t xml:space="preserve">FF1-FF3 vil si forforsøk 1-3, og G1-G3 vil si gjentak 1-3 fra hovedforsøket. </t>
  </si>
  <si>
    <t>Holiday dipmix (Maarud, Disenå)</t>
  </si>
  <si>
    <t xml:space="preserve">* Til produksjon av dipp i gjentak 1 i hovedforsøket (G1), ble det anvendt skummet melk med 0,1 % fett, 3,3 % protein og 4,8 % laktose (analysert ved MilkoScan FT1) </t>
  </si>
  <si>
    <r>
      <t xml:space="preserve">Skummet melk på bag-in box (10 L) og konsummelk (1 L) (0,1 % fett, Tine, SA, Oslo, Norge) hadde gjennomgått en pasteurisering før bruk i produksjon av dipp (72 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 i 15 sek).</t>
    </r>
  </si>
  <si>
    <t>Mager kesam (1,0 % fett, 4,3 % laktose, Tine, SA, Oslo, Norge)</t>
  </si>
  <si>
    <r>
      <t xml:space="preserve">Etter separering ble melken varmet opp til 72 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C og hold der i 15 sekunder før melka ble avkjølt til ca. 20 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C og lagret på kjølerom ved 4 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 i 2 dager før den ble anvendt til produksjon av dipp.</t>
    </r>
  </si>
  <si>
    <t>Innhold (%) av total protein, kasein, myseprotein og laktose i melkeblanding A, C og C (før varmebehandling), og mengde (kg)</t>
  </si>
  <si>
    <t>Skummet melk (kg)</t>
  </si>
  <si>
    <t>Total protein  (%)</t>
  </si>
  <si>
    <t>Totalvekt av melkeblandingene er 15 kg og innhold av laktose, protein og fett i skummet melk er hhv. 4,8, 3,3 og 0,1 %.</t>
  </si>
  <si>
    <t xml:space="preserve">Laktoseinnholdet i proteinpulver A, C og D ble funnet ved bruk av HPLC og omregnet fra ppm. til % (% = (ppm/1000000)*100). </t>
  </si>
  <si>
    <t>Innhold (%) av total protein, kasein og myseprotein i proteinpulver A, C og D.</t>
  </si>
  <si>
    <t>7,10***</t>
  </si>
  <si>
    <t>* Oppgitt egenskaper og innhold (%) av totalprotein, kasein, myseprotein i pulvere fra Heidi Grønnevik (Tine, SA, Oslo, Norge).</t>
  </si>
  <si>
    <t xml:space="preserve">** % totalprotein i SMP er hentet fra produktguide 2013 fra tineingredients.no. (Tineingrediens 2013). </t>
  </si>
  <si>
    <t>*** Kasein og myseproteininnhold er basert på et antatt 80:20 forhold av proteinene i skummetmelk.</t>
  </si>
  <si>
    <t>Innhold (%) av kasein og myseprotein i skummet melk</t>
  </si>
  <si>
    <t>Skummet melk</t>
  </si>
  <si>
    <t>*Bassert på 80:20 forhold av kasein og myseprotein i melk</t>
  </si>
  <si>
    <t>Kasein (%)*</t>
  </si>
  <si>
    <t>Myseprotein (%)*</t>
  </si>
  <si>
    <t xml:space="preserve">M: </t>
  </si>
  <si>
    <t>Ønsket mengde (kg) melkeblanding (skummet melk + proteinpulver)</t>
  </si>
  <si>
    <t xml:space="preserve">P: </t>
  </si>
  <si>
    <t>Ønsket proteininnhold i melkeblandingen (%)</t>
  </si>
  <si>
    <t xml:space="preserve">X: </t>
  </si>
  <si>
    <t>kg skummet melk som må tilsettes blandingen</t>
  </si>
  <si>
    <t xml:space="preserve">Y: </t>
  </si>
  <si>
    <t>Proteininnhold i skummet melk (%)</t>
  </si>
  <si>
    <t xml:space="preserve">Z: </t>
  </si>
  <si>
    <t>Proteininnhold i proteinpulver (%)</t>
  </si>
  <si>
    <t xml:space="preserve">X × Y + (M - X) × Z = M × P </t>
  </si>
  <si>
    <t xml:space="preserve">M - X: </t>
  </si>
  <si>
    <t>kg proteinpulver som må tilsettes blandingen</t>
  </si>
  <si>
    <t>Ikke konsistens "givende", behandling ukjent</t>
  </si>
  <si>
    <t>?</t>
  </si>
  <si>
    <t>Behandling ukjent</t>
  </si>
  <si>
    <t>Fremstilt av spraytørket pasteurisert (MV: middelsvarmet) skummet melk, hvor det finpartikulerte pulveret (fines) agglomereres med det øvrige pulveret under tørkingen</t>
  </si>
  <si>
    <t>Konsistens "givende", behandling ukjent</t>
  </si>
  <si>
    <t xml:space="preserve">Egenskaper, benyttet forkortelse og innhold (%) av totalprotein, kasein, myseprotein, karbohydrater og fett i proteinpulver type 1, 2, 3 og SMP. </t>
  </si>
  <si>
    <t xml:space="preserve">* Oppgitt egenskaper og innhold (%) av totalprotein, kasein, myseprotein i pulvere fra Heidi Grønnevik (Tine, SA, Oslo, Norge). </t>
  </si>
  <si>
    <t xml:space="preserve">** % totalprotein, % laktose og egenskaper/behandling av SMP er hentet fra produktguide 2013 fra tineingredients.no. (Tineingrediens 2013). </t>
  </si>
  <si>
    <t>*** Kasein og myseproteininnhold er basert på et antatt 80:20 forhold av proteinene i skummet melk.</t>
  </si>
  <si>
    <t xml:space="preserve">Beregnet mengde (kg) proteinpulver (A, C eller D) som måtte tilsettes skummet melk for å </t>
  </si>
  <si>
    <t>X + 0,033 + (15 kg - X) * 0,355 = 15 kg * 0,1</t>
  </si>
  <si>
    <t>X + 0,033 + (15 kg - X) * 0,83 = 15 kg * 0,1</t>
  </si>
  <si>
    <t>X + 0,033 + (15 kg - X) * 0,60 = 15 kg * 0,1</t>
  </si>
  <si>
    <t>X = 9 kg - 1,5 kg</t>
  </si>
  <si>
    <t>X = (3,825kg / 0,322)</t>
  </si>
  <si>
    <t>X = (8,3 kg / 0,797)</t>
  </si>
  <si>
    <t>Melkeblanding:</t>
  </si>
  <si>
    <t>kg laktose i anvendt mengde (kg) pulver i melkeblanding = kg pulver  * % laktose i pulver</t>
  </si>
  <si>
    <t xml:space="preserve">1. </t>
  </si>
  <si>
    <t xml:space="preserve">2. </t>
  </si>
  <si>
    <t xml:space="preserve">3. </t>
  </si>
  <si>
    <t>kg laktose i anvendt mengde (kg) skummet melk i melkeblanding = kg skummet melk * % laktose i skummet melk</t>
  </si>
  <si>
    <r>
      <rPr>
        <b/>
        <sz val="11"/>
        <color theme="1"/>
        <rFont val="Calibri"/>
        <family val="2"/>
        <scheme val="minor"/>
      </rPr>
      <t>% laktose i melkeblanding</t>
    </r>
    <r>
      <rPr>
        <sz val="11"/>
        <color theme="1"/>
        <rFont val="Calibri"/>
        <family val="2"/>
        <scheme val="minor"/>
      </rPr>
      <t xml:space="preserve"> = (( 1. + 2. ) / totalvekt (kg) av melkeblanding) * 100 %</t>
    </r>
  </si>
  <si>
    <t>Beregnet innhold (%) av laktose i melkeblanding A, C og D:</t>
  </si>
  <si>
    <t>Løs med hensyn på X og deretter beregn M - X.</t>
  </si>
  <si>
    <t>skummetmelk og proteinpulver i hver av melkeblandingene.</t>
  </si>
  <si>
    <t>kg kasein i anvendt mengde (kg) pulver i melkeblanding = kg pulver * % kasein i pulver</t>
  </si>
  <si>
    <r>
      <t xml:space="preserve">1261 g pulver A * 5,27 % laktose i pulver A = 1261 g * 0,0527 = </t>
    </r>
    <r>
      <rPr>
        <u/>
        <sz val="11"/>
        <rFont val="Calibri"/>
        <family val="2"/>
        <scheme val="minor"/>
      </rPr>
      <t>66,4547 g laktose i pulver A</t>
    </r>
  </si>
  <si>
    <r>
      <t xml:space="preserve">13739 g skummet melk * 4,8 % laktose i skummet melk = 13739 g * 0,048 = </t>
    </r>
    <r>
      <rPr>
        <u/>
        <sz val="11"/>
        <rFont val="Calibri"/>
        <family val="2"/>
        <scheme val="minor"/>
      </rPr>
      <t>659,472 g laktose i skummet melk</t>
    </r>
  </si>
  <si>
    <r>
      <t xml:space="preserve">3121 g pulver C * 53,53 % laktose i pulver C = 3121 g * 0,5353 = </t>
    </r>
    <r>
      <rPr>
        <u/>
        <sz val="11"/>
        <rFont val="Calibri"/>
        <family val="2"/>
        <scheme val="minor"/>
      </rPr>
      <t>1670,6713 g laktose i pulver C</t>
    </r>
  </si>
  <si>
    <r>
      <t xml:space="preserve">11879 g skummet melk * 4,8 % laktose i skummet melk = 11879 g * 0,048 = </t>
    </r>
    <r>
      <rPr>
        <u/>
        <sz val="11"/>
        <rFont val="Calibri"/>
        <family val="2"/>
        <scheme val="minor"/>
      </rPr>
      <t>570,192 g laktose i skummet melk</t>
    </r>
  </si>
  <si>
    <r>
      <t xml:space="preserve">1772 g pulver D * 23,28 % laktose i pulver D = 1772 g * 0,2328 = </t>
    </r>
    <r>
      <rPr>
        <u/>
        <sz val="11"/>
        <rFont val="Calibri"/>
        <family val="2"/>
        <scheme val="minor"/>
      </rPr>
      <t>412,5216 g laktose i pulver D</t>
    </r>
  </si>
  <si>
    <r>
      <t xml:space="preserve">13228 g skummet melk * 4,8 % laktose i skummet melk = 13228 g * 0,048 = </t>
    </r>
    <r>
      <rPr>
        <u/>
        <sz val="11"/>
        <rFont val="Calibri"/>
        <family val="2"/>
        <scheme val="minor"/>
      </rPr>
      <t>634,944 g laktose i skummet melk</t>
    </r>
  </si>
  <si>
    <t>kg kasein i anvendt mengde (kg) skummet melk i melkeblanding = kg skummet melk * kg kasein i skummet melk</t>
  </si>
  <si>
    <t>35,50**</t>
  </si>
  <si>
    <t>28,40***</t>
  </si>
  <si>
    <r>
      <rPr>
        <b/>
        <sz val="11"/>
        <rFont val="Calibri"/>
        <family val="2"/>
        <scheme val="minor"/>
      </rPr>
      <t>% kasein i melkeblanding</t>
    </r>
    <r>
      <rPr>
        <sz val="11"/>
        <rFont val="Calibri"/>
        <family val="2"/>
        <scheme val="minor"/>
      </rPr>
      <t xml:space="preserve"> = ((1. + 2.) / totalvekt (kg) melkeblanding) * 100 %</t>
    </r>
  </si>
  <si>
    <t>Beregnet innhold (%) av total kasein i melkeblanding A, C og D.</t>
  </si>
  <si>
    <t>Beregnet innhold (%) av total myseprotein i melkeblanding A, C og D.</t>
  </si>
  <si>
    <t>kg myseprotein i anvendt mengde (kg) pulver i melkeblanding = kg pulver * % myseprotein i pulver</t>
  </si>
  <si>
    <t>kg myseprotein i anvendt mengde (kg) skummet melk i melkeblanding = kg skummet melk * kg myseprotein i skummet melk</t>
  </si>
  <si>
    <r>
      <rPr>
        <b/>
        <sz val="11"/>
        <rFont val="Calibri"/>
        <family val="2"/>
        <scheme val="minor"/>
      </rPr>
      <t>% myseprotein i melkeblanding</t>
    </r>
    <r>
      <rPr>
        <sz val="11"/>
        <rFont val="Calibri"/>
        <family val="2"/>
        <scheme val="minor"/>
      </rPr>
      <t xml:space="preserve"> = ((1. + 2.) / totalvekt (kg) melkeblanding) * 100 %</t>
    </r>
  </si>
  <si>
    <r>
      <t xml:space="preserve">1261 g pulver A * 63,91 % kasein i pulver A = </t>
    </r>
    <r>
      <rPr>
        <u/>
        <sz val="11"/>
        <rFont val="Calibri"/>
        <family val="2"/>
        <scheme val="minor"/>
      </rPr>
      <t>805,9051 g kasein i pulver A</t>
    </r>
  </si>
  <si>
    <r>
      <t xml:space="preserve">13739 g skummet melk * 2,64 % kasein i skummetmelk = </t>
    </r>
    <r>
      <rPr>
        <u/>
        <sz val="11"/>
        <rFont val="Calibri"/>
        <family val="2"/>
        <scheme val="minor"/>
      </rPr>
      <t>362,7096 g kasein i skummet melk</t>
    </r>
  </si>
  <si>
    <r>
      <t xml:space="preserve">((66,4547 g + 659,472 g) / 15000 g) * 100 % = </t>
    </r>
    <r>
      <rPr>
        <b/>
        <u val="double"/>
        <sz val="11"/>
        <rFont val="Calibri"/>
        <family val="2"/>
        <scheme val="minor"/>
      </rPr>
      <t>4,84 % laktose i melkeblanding A</t>
    </r>
  </si>
  <si>
    <r>
      <t xml:space="preserve">((1670,6713 g + 570,192 g) / 15000 g) * 100 % = </t>
    </r>
    <r>
      <rPr>
        <b/>
        <u val="double"/>
        <sz val="11"/>
        <rFont val="Calibri"/>
        <family val="2"/>
        <scheme val="minor"/>
      </rPr>
      <t>14,94 % laktose i melkeblanding C</t>
    </r>
  </si>
  <si>
    <r>
      <t xml:space="preserve">((412,5216 g + 634,944 g) / 15000 g) * 100 % = </t>
    </r>
    <r>
      <rPr>
        <b/>
        <u val="double"/>
        <sz val="11"/>
        <rFont val="Calibri"/>
        <family val="2"/>
        <scheme val="minor"/>
      </rPr>
      <t>6,98 % laktose i melkeblanding D</t>
    </r>
  </si>
  <si>
    <r>
      <t xml:space="preserve">((805,9051 g + 362,7096 g) / 15000g) * 100 % = </t>
    </r>
    <r>
      <rPr>
        <b/>
        <u val="double"/>
        <sz val="11"/>
        <rFont val="Calibri"/>
        <family val="2"/>
        <scheme val="minor"/>
      </rPr>
      <t>7,79 % kasein i melkeblanding A</t>
    </r>
  </si>
  <si>
    <r>
      <t xml:space="preserve">3121 g pulver C * 28,4 % kasein i pulver C = </t>
    </r>
    <r>
      <rPr>
        <u/>
        <sz val="11"/>
        <rFont val="Calibri"/>
        <family val="2"/>
        <scheme val="minor"/>
      </rPr>
      <t>886,364 g kasein i pulver C</t>
    </r>
  </si>
  <si>
    <r>
      <t xml:space="preserve">11879 g skummet melk * 2,64 % kasein i skummetmelk = </t>
    </r>
    <r>
      <rPr>
        <u/>
        <sz val="11"/>
        <rFont val="Calibri"/>
        <family val="2"/>
        <scheme val="minor"/>
      </rPr>
      <t>313,6056 g kasein i skummet melk</t>
    </r>
  </si>
  <si>
    <r>
      <t xml:space="preserve">1772 g pulver D * 19,2 % kasein i pulver D = </t>
    </r>
    <r>
      <rPr>
        <u/>
        <sz val="11"/>
        <rFont val="Calibri"/>
        <family val="2"/>
        <scheme val="minor"/>
      </rPr>
      <t>340,224 g kasein i pulver D</t>
    </r>
  </si>
  <si>
    <r>
      <t xml:space="preserve">13228 g skummet melk * 2,64 % kasein i skummetmelk = </t>
    </r>
    <r>
      <rPr>
        <u/>
        <sz val="11"/>
        <rFont val="Calibri"/>
        <family val="2"/>
        <scheme val="minor"/>
      </rPr>
      <t>349,2192 g kasein i skummet melk</t>
    </r>
  </si>
  <si>
    <r>
      <t xml:space="preserve">((886,364 g + 313,6056 g) / 15000g) * 100 % = </t>
    </r>
    <r>
      <rPr>
        <b/>
        <u val="double"/>
        <sz val="11"/>
        <rFont val="Calibri"/>
        <family val="2"/>
        <scheme val="minor"/>
      </rPr>
      <t>8,0 % kasein i melkeblanding C</t>
    </r>
  </si>
  <si>
    <r>
      <t xml:space="preserve">((340,224 g + 349,2192 g) / 15000g) * 100 % = </t>
    </r>
    <r>
      <rPr>
        <b/>
        <u val="double"/>
        <sz val="11"/>
        <rFont val="Calibri"/>
        <family val="2"/>
        <scheme val="minor"/>
      </rPr>
      <t>4,6 % kasein i melkeblanding D</t>
    </r>
  </si>
  <si>
    <r>
      <t xml:space="preserve">1261 g pulver A * 19,09 % myseprotein i pulver A = </t>
    </r>
    <r>
      <rPr>
        <u/>
        <sz val="11"/>
        <rFont val="Calibri"/>
        <family val="2"/>
        <scheme val="minor"/>
      </rPr>
      <t>240,7249 g myseprotein i pulver A</t>
    </r>
  </si>
  <si>
    <r>
      <t xml:space="preserve">13739 g skummet melk * 0,66 % myseprotein i skummetmelk = </t>
    </r>
    <r>
      <rPr>
        <u/>
        <sz val="11"/>
        <rFont val="Calibri"/>
        <family val="2"/>
        <scheme val="minor"/>
      </rPr>
      <t>90,6774 g myseprotein i skummet melk</t>
    </r>
  </si>
  <si>
    <r>
      <t xml:space="preserve">3121 g pulver C * 7,1 % myseprotein i pulver C = </t>
    </r>
    <r>
      <rPr>
        <u/>
        <sz val="11"/>
        <rFont val="Calibri"/>
        <family val="2"/>
        <scheme val="minor"/>
      </rPr>
      <t>221,591 g myseprotein i pulver C</t>
    </r>
  </si>
  <si>
    <r>
      <t xml:space="preserve">11879 g skummet melk * 0,66 % myseprotein i skummetmelk = </t>
    </r>
    <r>
      <rPr>
        <u/>
        <sz val="11"/>
        <rFont val="Calibri"/>
        <family val="2"/>
        <scheme val="minor"/>
      </rPr>
      <t>78,4014 g myseprotein i skummet melk</t>
    </r>
  </si>
  <si>
    <r>
      <t xml:space="preserve">1772 g pulver D * 40,8 % myseprotein i pulver D = </t>
    </r>
    <r>
      <rPr>
        <u/>
        <sz val="11"/>
        <rFont val="Calibri"/>
        <family val="2"/>
        <scheme val="minor"/>
      </rPr>
      <t>722,976 g myseprotein i pulver D</t>
    </r>
  </si>
  <si>
    <r>
      <t xml:space="preserve">13228 g skummet melk * 0,66 % myseprotein i skummetmelk = </t>
    </r>
    <r>
      <rPr>
        <u/>
        <sz val="11"/>
        <rFont val="Calibri"/>
        <family val="2"/>
        <scheme val="minor"/>
      </rPr>
      <t>87,3048 g myseprotein i skummet melk</t>
    </r>
  </si>
  <si>
    <r>
      <t xml:space="preserve">((240,7249 g + 90,6774 g) / 15000g) * 100 % = </t>
    </r>
    <r>
      <rPr>
        <b/>
        <u val="double"/>
        <sz val="11"/>
        <rFont val="Calibri"/>
        <family val="2"/>
        <scheme val="minor"/>
      </rPr>
      <t>2,21 % myseprotein i melkeblanding A</t>
    </r>
  </si>
  <si>
    <r>
      <t xml:space="preserve">((722,976 g + 87,3048 g) / 15000g) * 100 % = </t>
    </r>
    <r>
      <rPr>
        <b/>
        <u val="double"/>
        <sz val="11"/>
        <rFont val="Calibri"/>
        <family val="2"/>
        <scheme val="minor"/>
      </rPr>
      <t>5,4 % myseprotein i melkeblanding D</t>
    </r>
  </si>
  <si>
    <r>
      <t xml:space="preserve">((221,591 g + 78,4014 g) / 15000g) * 100 % = </t>
    </r>
    <r>
      <rPr>
        <b/>
        <u val="double"/>
        <sz val="11"/>
        <rFont val="Calibri"/>
        <family val="2"/>
        <scheme val="minor"/>
      </rPr>
      <t>2,0 % myseprotein i melkeblanding C</t>
    </r>
  </si>
  <si>
    <r>
      <rPr>
        <sz val="11"/>
        <color theme="1"/>
        <rFont val="Calibri"/>
        <family val="2"/>
        <scheme val="minor"/>
      </rPr>
      <t xml:space="preserve">X = </t>
    </r>
    <r>
      <rPr>
        <b/>
        <u val="double"/>
        <sz val="11"/>
        <color theme="1"/>
        <rFont val="Calibri"/>
        <family val="2"/>
        <scheme val="minor"/>
      </rPr>
      <t>11,879 kg skummet melk</t>
    </r>
  </si>
  <si>
    <r>
      <t xml:space="preserve">15 kg - 13,739 kg = </t>
    </r>
    <r>
      <rPr>
        <b/>
        <u val="double"/>
        <sz val="11"/>
        <color theme="1"/>
        <rFont val="Calibri"/>
        <family val="2"/>
        <scheme val="minor"/>
      </rPr>
      <t>1,261 kg SMP</t>
    </r>
  </si>
  <si>
    <r>
      <rPr>
        <sz val="11"/>
        <color theme="1"/>
        <rFont val="Calibri"/>
        <family val="2"/>
        <scheme val="minor"/>
      </rPr>
      <t xml:space="preserve">X = </t>
    </r>
    <r>
      <rPr>
        <b/>
        <u val="double"/>
        <sz val="11"/>
        <color theme="1"/>
        <rFont val="Calibri"/>
        <family val="2"/>
        <scheme val="minor"/>
      </rPr>
      <t>13,739 kg skummet melk</t>
    </r>
  </si>
  <si>
    <r>
      <t xml:space="preserve">15 kg - 11,879 kg = </t>
    </r>
    <r>
      <rPr>
        <b/>
        <u val="double"/>
        <sz val="11"/>
        <color theme="1"/>
        <rFont val="Calibri"/>
        <family val="2"/>
        <scheme val="minor"/>
      </rPr>
      <t>3,121 kg SMP</t>
    </r>
  </si>
  <si>
    <r>
      <rPr>
        <sz val="11"/>
        <color theme="1"/>
        <rFont val="Calibri"/>
        <family val="2"/>
        <scheme val="minor"/>
      </rPr>
      <t xml:space="preserve">X = </t>
    </r>
    <r>
      <rPr>
        <b/>
        <u val="double"/>
        <sz val="11"/>
        <color theme="1"/>
        <rFont val="Calibri"/>
        <family val="2"/>
        <scheme val="minor"/>
      </rPr>
      <t>13,228 kg skummet melk</t>
    </r>
  </si>
  <si>
    <r>
      <t xml:space="preserve">15 kg - 13,228 kg = </t>
    </r>
    <r>
      <rPr>
        <b/>
        <u val="double"/>
        <sz val="11"/>
        <color theme="1"/>
        <rFont val="Calibri"/>
        <family val="2"/>
        <scheme val="minor"/>
      </rPr>
      <t>1,772 kg SMP</t>
    </r>
  </si>
  <si>
    <t>oppnå melkeblandinger på 15 kg og med proteininnhold på 10 % ble gjort som følgende:</t>
  </si>
  <si>
    <t>Beregninger: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</si>
</sst>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212121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  <font>
      <b/>
      <u val="double"/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0" xfId="0" applyFont="1"/>
    <xf numFmtId="0" fontId="0" fillId="0" borderId="0" xfId="0" applyBorder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64" fontId="0" fillId="0" borderId="0" xfId="0" applyNumberForma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1" fillId="0" borderId="0" xfId="0" applyNumberFormat="1" applyFont="1"/>
    <xf numFmtId="0" fontId="4" fillId="0" borderId="0" xfId="0" applyFont="1"/>
    <xf numFmtId="0" fontId="5" fillId="0" borderId="0" xfId="0" applyFont="1" applyAlignment="1"/>
    <xf numFmtId="0" fontId="0" fillId="0" borderId="0" xfId="0" applyAlignment="1"/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0" fillId="0" borderId="15" xfId="0" applyFill="1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2" fontId="7" fillId="5" borderId="17" xfId="0" applyNumberFormat="1" applyFont="1" applyFill="1" applyBorder="1" applyAlignment="1">
      <alignment horizontal="center" vertical="center" wrapText="1"/>
    </xf>
    <xf numFmtId="2" fontId="7" fillId="5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2" fontId="7" fillId="5" borderId="3" xfId="0" applyNumberFormat="1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2" fontId="7" fillId="5" borderId="5" xfId="0" applyNumberFormat="1" applyFont="1" applyFill="1" applyBorder="1" applyAlignment="1">
      <alignment horizontal="center" vertical="center" wrapText="1"/>
    </xf>
    <xf numFmtId="2" fontId="0" fillId="5" borderId="12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3" fillId="0" borderId="0" xfId="0" applyFont="1"/>
    <xf numFmtId="0" fontId="8" fillId="0" borderId="0" xfId="0" applyFont="1"/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3" xfId="0" applyFont="1" applyBorder="1"/>
    <xf numFmtId="0" fontId="0" fillId="0" borderId="23" xfId="0" applyBorder="1"/>
    <xf numFmtId="0" fontId="0" fillId="0" borderId="24" xfId="0" applyBorder="1"/>
    <xf numFmtId="0" fontId="3" fillId="0" borderId="32" xfId="0" applyFont="1" applyBorder="1"/>
    <xf numFmtId="0" fontId="3" fillId="0" borderId="0" xfId="0" applyFont="1" applyBorder="1"/>
    <xf numFmtId="0" fontId="0" fillId="0" borderId="33" xfId="0" applyBorder="1"/>
    <xf numFmtId="0" fontId="0" fillId="0" borderId="26" xfId="0" applyBorder="1"/>
    <xf numFmtId="0" fontId="0" fillId="0" borderId="27" xfId="0" applyBorder="1"/>
    <xf numFmtId="0" fontId="10" fillId="0" borderId="22" xfId="0" applyFont="1" applyBorder="1"/>
    <xf numFmtId="0" fontId="10" fillId="0" borderId="32" xfId="0" applyFont="1" applyBorder="1"/>
    <xf numFmtId="0" fontId="0" fillId="0" borderId="32" xfId="0" applyBorder="1"/>
    <xf numFmtId="0" fontId="1" fillId="0" borderId="32" xfId="0" applyFont="1" applyBorder="1"/>
    <xf numFmtId="0" fontId="11" fillId="0" borderId="0" xfId="0" applyFont="1" applyBorder="1"/>
    <xf numFmtId="0" fontId="0" fillId="0" borderId="25" xfId="0" applyBorder="1"/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0" xfId="0" applyFont="1"/>
    <xf numFmtId="0" fontId="2" fillId="0" borderId="33" xfId="0" applyFont="1" applyBorder="1" applyAlignment="1">
      <alignment horizontal="lef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2" fontId="0" fillId="0" borderId="28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0" xfId="0" applyFont="1" applyBorder="1"/>
    <xf numFmtId="0" fontId="2" fillId="0" borderId="33" xfId="0" applyFont="1" applyBorder="1"/>
    <xf numFmtId="0" fontId="2" fillId="0" borderId="32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16" fillId="0" borderId="0" xfId="0" applyFont="1"/>
    <xf numFmtId="0" fontId="9" fillId="2" borderId="3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04"/>
  <sheetViews>
    <sheetView tabSelected="1" topLeftCell="A44" zoomScale="80" zoomScaleNormal="80" workbookViewId="0">
      <selection activeCell="D62" sqref="D62"/>
    </sheetView>
  </sheetViews>
  <sheetFormatPr defaultRowHeight="14.4"/>
  <cols>
    <col min="1" max="1" width="16.88671875" customWidth="1"/>
    <col min="2" max="2" width="40.44140625" customWidth="1"/>
    <col min="3" max="3" width="26.77734375" customWidth="1"/>
    <col min="4" max="4" width="22.44140625" customWidth="1"/>
    <col min="5" max="5" width="16.88671875" customWidth="1"/>
    <col min="6" max="6" width="18.109375" customWidth="1"/>
    <col min="7" max="7" width="19.33203125" customWidth="1"/>
    <col min="8" max="8" width="12.33203125" customWidth="1"/>
    <col min="9" max="9" width="14" customWidth="1"/>
    <col min="10" max="10" width="14.109375" customWidth="1"/>
    <col min="11" max="11" width="17.88671875" customWidth="1"/>
    <col min="12" max="12" width="11.33203125" customWidth="1"/>
    <col min="13" max="13" width="11" customWidth="1"/>
    <col min="14" max="14" width="14.6640625" customWidth="1"/>
    <col min="15" max="15" width="10.33203125" customWidth="1"/>
    <col min="16" max="16" width="10.88671875" customWidth="1"/>
  </cols>
  <sheetData>
    <row r="2" spans="1:18">
      <c r="A2" s="3" t="s">
        <v>63</v>
      </c>
      <c r="B2" s="1"/>
      <c r="C2" s="1"/>
      <c r="D2" s="1"/>
      <c r="E2" s="1"/>
      <c r="F2" s="1"/>
      <c r="G2" s="1"/>
      <c r="H2" s="1"/>
      <c r="I2" s="1"/>
    </row>
    <row r="3" spans="1:18">
      <c r="A3" s="6" t="s">
        <v>0</v>
      </c>
      <c r="B3" s="6" t="s">
        <v>1</v>
      </c>
      <c r="C3" s="6" t="s">
        <v>2</v>
      </c>
      <c r="D3" s="6" t="s">
        <v>47</v>
      </c>
      <c r="E3" s="6" t="s">
        <v>48</v>
      </c>
      <c r="F3" s="6" t="s">
        <v>49</v>
      </c>
      <c r="G3" s="6" t="s">
        <v>53</v>
      </c>
      <c r="H3" s="6" t="s">
        <v>57</v>
      </c>
      <c r="I3" s="1"/>
    </row>
    <row r="4" spans="1:18" ht="31.8" customHeight="1">
      <c r="A4" s="35" t="s">
        <v>3</v>
      </c>
      <c r="B4" s="35" t="s">
        <v>4</v>
      </c>
      <c r="C4" s="36" t="s">
        <v>5</v>
      </c>
      <c r="D4" s="36">
        <v>83</v>
      </c>
      <c r="E4" s="41">
        <f>(83/100)*77</f>
        <v>63.91</v>
      </c>
      <c r="F4" s="41">
        <f>(83/100)*23</f>
        <v>19.09</v>
      </c>
      <c r="G4" s="37" t="s">
        <v>54</v>
      </c>
      <c r="H4" s="38" t="s">
        <v>54</v>
      </c>
      <c r="I4" s="4"/>
      <c r="J4" s="42"/>
    </row>
    <row r="5" spans="1:18">
      <c r="A5" s="35" t="s">
        <v>6</v>
      </c>
      <c r="B5" s="35" t="s">
        <v>7</v>
      </c>
      <c r="C5" s="36" t="s">
        <v>8</v>
      </c>
      <c r="D5" s="36">
        <v>77</v>
      </c>
      <c r="E5" s="41">
        <v>37.729999999999997</v>
      </c>
      <c r="F5" s="41">
        <v>39.270000000000003</v>
      </c>
      <c r="G5" s="37" t="s">
        <v>54</v>
      </c>
      <c r="H5" s="38" t="s">
        <v>54</v>
      </c>
      <c r="I5" s="1"/>
      <c r="J5" s="42"/>
    </row>
    <row r="6" spans="1:18" ht="117.6" customHeight="1">
      <c r="A6" s="35" t="s">
        <v>9</v>
      </c>
      <c r="B6" s="35" t="s">
        <v>10</v>
      </c>
      <c r="C6" s="34" t="s">
        <v>58</v>
      </c>
      <c r="D6" s="36">
        <v>35.5</v>
      </c>
      <c r="E6" s="41" t="s">
        <v>11</v>
      </c>
      <c r="F6" s="41" t="s">
        <v>12</v>
      </c>
      <c r="G6" s="35">
        <v>52.5</v>
      </c>
      <c r="H6" s="7">
        <v>0.8</v>
      </c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28.8">
      <c r="A7" s="37" t="s">
        <v>72</v>
      </c>
      <c r="B7" s="37" t="s">
        <v>14</v>
      </c>
      <c r="C7" s="36" t="s">
        <v>15</v>
      </c>
      <c r="D7" s="36">
        <v>60</v>
      </c>
      <c r="E7" s="41">
        <f>(60/100)*32</f>
        <v>19.2</v>
      </c>
      <c r="F7" s="41">
        <f>(60/100)*68</f>
        <v>40.799999999999997</v>
      </c>
      <c r="G7" s="37" t="s">
        <v>54</v>
      </c>
      <c r="H7" s="38" t="s">
        <v>54</v>
      </c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>
      <c r="A8" s="5" t="s">
        <v>71</v>
      </c>
      <c r="B8" s="1"/>
      <c r="C8" s="1"/>
      <c r="D8" s="1"/>
      <c r="E8" s="1"/>
      <c r="F8" s="1"/>
      <c r="G8" s="1"/>
      <c r="H8" s="4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>
      <c r="A9" s="1" t="s">
        <v>64</v>
      </c>
      <c r="B9" s="1"/>
      <c r="C9" s="1"/>
      <c r="D9" s="1"/>
      <c r="E9" s="1"/>
      <c r="F9" s="1"/>
      <c r="G9" s="1"/>
      <c r="H9" s="4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>
      <c r="A10" s="55" t="s">
        <v>76</v>
      </c>
      <c r="B10" s="1"/>
      <c r="C10" s="55"/>
      <c r="D10" s="55"/>
      <c r="E10" s="1"/>
      <c r="F10" s="1"/>
      <c r="G10" s="1"/>
      <c r="H10" s="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>
      <c r="A11" s="2" t="s">
        <v>55</v>
      </c>
      <c r="C11" s="55"/>
      <c r="D11" s="55"/>
      <c r="G11" s="47"/>
      <c r="H11" s="46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>
      <c r="G12" s="48"/>
      <c r="H12" s="46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>
      <c r="A13" s="30" t="s">
        <v>61</v>
      </c>
      <c r="B13" s="31"/>
      <c r="C13" s="31"/>
      <c r="D13" s="31"/>
      <c r="E13" s="31"/>
      <c r="F13" s="46"/>
      <c r="G13" s="47"/>
      <c r="H13" s="4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>
      <c r="A14" s="39" t="s">
        <v>0</v>
      </c>
      <c r="B14" s="40" t="s">
        <v>1</v>
      </c>
      <c r="C14" s="39" t="s">
        <v>59</v>
      </c>
      <c r="D14" s="39" t="s">
        <v>52</v>
      </c>
      <c r="E14" s="39" t="s">
        <v>48</v>
      </c>
      <c r="F14" s="46"/>
      <c r="G14" s="48"/>
      <c r="H14" s="24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>
      <c r="A15" s="32" t="s">
        <v>16</v>
      </c>
      <c r="B15" s="7" t="s">
        <v>4</v>
      </c>
      <c r="C15" s="32">
        <v>86.5</v>
      </c>
      <c r="D15" s="32">
        <v>13.8</v>
      </c>
      <c r="E15" s="33">
        <v>62.9</v>
      </c>
      <c r="F15" s="46"/>
      <c r="G15" s="47"/>
      <c r="H15" s="24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>
      <c r="A16" s="32" t="s">
        <v>17</v>
      </c>
      <c r="B16" s="7" t="s">
        <v>7</v>
      </c>
      <c r="C16" s="32">
        <v>78.8</v>
      </c>
      <c r="D16" s="32">
        <v>18.5</v>
      </c>
      <c r="E16" s="33">
        <v>59.5</v>
      </c>
      <c r="G16" s="48"/>
      <c r="H16" s="2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1">
      <c r="A17" s="32" t="s">
        <v>18</v>
      </c>
      <c r="B17" s="38" t="s">
        <v>10</v>
      </c>
      <c r="C17" s="32">
        <v>37.6</v>
      </c>
      <c r="D17" s="32">
        <v>48.65</v>
      </c>
      <c r="E17" s="33">
        <v>28.85</v>
      </c>
      <c r="G17" s="45"/>
      <c r="H17" s="2"/>
      <c r="I17" s="2"/>
      <c r="J17" s="43"/>
      <c r="K17" s="43"/>
    </row>
    <row r="18" spans="1:11">
      <c r="A18" s="24" t="s">
        <v>62</v>
      </c>
      <c r="B18" s="1"/>
      <c r="C18" s="1"/>
      <c r="D18" s="1"/>
      <c r="E18" s="1"/>
      <c r="F18" s="1"/>
      <c r="G18" s="1"/>
      <c r="H18" s="1"/>
      <c r="I18" s="2"/>
      <c r="J18" s="43"/>
      <c r="K18" s="43"/>
    </row>
    <row r="19" spans="1:11">
      <c r="G19" s="1"/>
      <c r="H19" s="1"/>
      <c r="I19" s="2"/>
      <c r="J19" s="2"/>
      <c r="K19" s="2"/>
    </row>
    <row r="20" spans="1:11">
      <c r="D20" s="1"/>
      <c r="E20" s="1"/>
      <c r="F20" s="1"/>
      <c r="G20" s="1"/>
      <c r="H20" s="1"/>
      <c r="I20" s="2"/>
      <c r="J20" s="2"/>
      <c r="K20" s="2"/>
    </row>
    <row r="21" spans="1:11">
      <c r="A21" s="3" t="s">
        <v>51</v>
      </c>
      <c r="B21" s="1"/>
      <c r="C21" s="1"/>
      <c r="D21" s="26"/>
      <c r="E21" s="26"/>
      <c r="F21" s="26"/>
    </row>
    <row r="22" spans="1:11">
      <c r="A22" s="40" t="s">
        <v>0</v>
      </c>
      <c r="B22" s="40" t="s">
        <v>1</v>
      </c>
      <c r="C22" s="40" t="s">
        <v>60</v>
      </c>
      <c r="D22" s="40" t="s">
        <v>52</v>
      </c>
      <c r="E22" s="27"/>
      <c r="F22" s="27"/>
    </row>
    <row r="23" spans="1:11">
      <c r="A23" s="7" t="s">
        <v>16</v>
      </c>
      <c r="B23" s="7" t="s">
        <v>4</v>
      </c>
      <c r="C23" s="50">
        <f>526.98*100</f>
        <v>52698</v>
      </c>
      <c r="D23" s="49">
        <f>(C23/1000000)*100</f>
        <v>5.2698</v>
      </c>
      <c r="E23" s="44"/>
      <c r="F23" s="27"/>
    </row>
    <row r="24" spans="1:11">
      <c r="A24" s="7" t="s">
        <v>18</v>
      </c>
      <c r="B24" s="7" t="s">
        <v>10</v>
      </c>
      <c r="C24" s="50">
        <f>5353.2*100</f>
        <v>535320</v>
      </c>
      <c r="D24" s="49">
        <f>(C24/1000000)*100</f>
        <v>53.532000000000004</v>
      </c>
      <c r="E24" s="44"/>
      <c r="F24" s="27"/>
    </row>
    <row r="25" spans="1:11">
      <c r="A25" s="7" t="s">
        <v>13</v>
      </c>
      <c r="B25" s="7" t="s">
        <v>14</v>
      </c>
      <c r="C25" s="50">
        <f>2328.11*100</f>
        <v>232811</v>
      </c>
      <c r="D25" s="49">
        <f>(C25/1000000)*100</f>
        <v>23.281099999999999</v>
      </c>
      <c r="E25" s="44"/>
      <c r="F25" s="4"/>
      <c r="G25" s="29"/>
      <c r="H25" s="1"/>
    </row>
    <row r="26" spans="1:11">
      <c r="E26" s="4"/>
      <c r="F26" s="4"/>
      <c r="G26" s="29"/>
      <c r="H26" s="1"/>
    </row>
    <row r="27" spans="1:11">
      <c r="G27" s="29"/>
      <c r="H27" s="1"/>
    </row>
    <row r="28" spans="1:11">
      <c r="A28" s="28" t="s">
        <v>45</v>
      </c>
      <c r="B28" s="25"/>
      <c r="C28" s="25"/>
      <c r="D28" s="25"/>
      <c r="G28" s="29"/>
      <c r="H28" s="1"/>
    </row>
    <row r="29" spans="1:11">
      <c r="A29" s="51" t="s">
        <v>46</v>
      </c>
      <c r="B29" s="40" t="s">
        <v>1</v>
      </c>
      <c r="C29" s="51" t="s">
        <v>47</v>
      </c>
      <c r="D29" s="51" t="s">
        <v>48</v>
      </c>
      <c r="E29" s="51" t="s">
        <v>49</v>
      </c>
      <c r="G29" s="29"/>
      <c r="H29" s="1"/>
    </row>
    <row r="30" spans="1:11">
      <c r="A30" s="52" t="s">
        <v>50</v>
      </c>
      <c r="B30" s="7" t="s">
        <v>4</v>
      </c>
      <c r="C30" s="52">
        <v>80.945341887528699</v>
      </c>
      <c r="D30" s="58">
        <v>58.491019763049074</v>
      </c>
      <c r="E30" s="58">
        <v>8.4592313230068701</v>
      </c>
      <c r="G30" s="29"/>
      <c r="H30" s="1"/>
    </row>
    <row r="31" spans="1:11">
      <c r="A31" s="52" t="s">
        <v>18</v>
      </c>
      <c r="B31" s="7" t="s">
        <v>10</v>
      </c>
      <c r="C31" s="52">
        <v>35.381620509671293</v>
      </c>
      <c r="D31" s="58">
        <v>11.895528115913981</v>
      </c>
      <c r="E31" s="58">
        <v>1.2706043150472193</v>
      </c>
      <c r="G31" s="29"/>
      <c r="H31" s="1"/>
    </row>
    <row r="32" spans="1:11">
      <c r="A32" s="52" t="s">
        <v>13</v>
      </c>
      <c r="B32" s="7" t="s">
        <v>14</v>
      </c>
      <c r="C32" s="52">
        <v>56.504963467011784</v>
      </c>
      <c r="D32" s="58">
        <v>31.345594648211559</v>
      </c>
      <c r="E32" s="58">
        <v>3.1767090025101115</v>
      </c>
      <c r="G32" s="29"/>
      <c r="H32" s="1"/>
    </row>
    <row r="33" spans="1:20">
      <c r="G33" s="2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 thickBot="1">
      <c r="A36" s="8" t="s">
        <v>56</v>
      </c>
      <c r="B36" s="3"/>
      <c r="C36" s="3"/>
      <c r="D36" s="1"/>
      <c r="E36" s="1"/>
      <c r="F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58.2" customHeight="1" thickBot="1">
      <c r="A37" s="13" t="s">
        <v>19</v>
      </c>
      <c r="B37" s="14" t="s">
        <v>20</v>
      </c>
      <c r="C37" s="14" t="s">
        <v>21</v>
      </c>
      <c r="D37" s="14" t="s">
        <v>22</v>
      </c>
      <c r="E37" s="14" t="s">
        <v>23</v>
      </c>
      <c r="F37" s="15" t="s">
        <v>24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s="1" customFormat="1">
      <c r="A38" s="174" t="s">
        <v>25</v>
      </c>
      <c r="B38" s="10" t="s">
        <v>26</v>
      </c>
      <c r="C38" s="11">
        <v>0.1</v>
      </c>
      <c r="D38" s="11">
        <v>4.8</v>
      </c>
      <c r="E38" s="11">
        <v>3.3</v>
      </c>
      <c r="F38" s="12">
        <v>9</v>
      </c>
    </row>
    <row r="39" spans="1:20" ht="15" thickBot="1">
      <c r="A39" s="175"/>
      <c r="B39" s="16" t="s">
        <v>27</v>
      </c>
      <c r="C39" s="17">
        <v>1.5</v>
      </c>
      <c r="D39" s="17">
        <v>4.5</v>
      </c>
      <c r="E39" s="17">
        <v>3.5</v>
      </c>
      <c r="F39" s="18">
        <v>32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174" t="s">
        <v>28</v>
      </c>
      <c r="B40" s="10" t="s">
        <v>29</v>
      </c>
      <c r="C40" s="11">
        <v>0.1</v>
      </c>
      <c r="D40" s="11">
        <v>4.5999999999999996</v>
      </c>
      <c r="E40" s="11">
        <v>3.4</v>
      </c>
      <c r="F40" s="12">
        <v>12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 thickBot="1">
      <c r="A41" s="176"/>
      <c r="B41" s="19" t="s">
        <v>27</v>
      </c>
      <c r="C41" s="20">
        <v>1.5</v>
      </c>
      <c r="D41" s="20">
        <v>4.5</v>
      </c>
      <c r="E41" s="20">
        <v>3.5</v>
      </c>
      <c r="F41" s="21">
        <v>40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174" t="s">
        <v>30</v>
      </c>
      <c r="B42" s="10" t="s">
        <v>29</v>
      </c>
      <c r="C42" s="11">
        <v>0.1</v>
      </c>
      <c r="D42" s="11">
        <v>4.5999999999999996</v>
      </c>
      <c r="E42" s="11">
        <v>3.4</v>
      </c>
      <c r="F42" s="12">
        <v>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 thickBot="1">
      <c r="A43" s="176"/>
      <c r="B43" s="22" t="s">
        <v>31</v>
      </c>
      <c r="C43" s="17">
        <v>0.4</v>
      </c>
      <c r="D43" s="17">
        <v>4.0999999999999996</v>
      </c>
      <c r="E43" s="17">
        <v>3.2</v>
      </c>
      <c r="F43" s="18">
        <v>12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174" t="s">
        <v>32</v>
      </c>
      <c r="B44" s="10" t="s">
        <v>33</v>
      </c>
      <c r="C44" s="59">
        <v>0.1</v>
      </c>
      <c r="D44" s="59">
        <v>4.8</v>
      </c>
      <c r="E44" s="59">
        <v>3.3</v>
      </c>
      <c r="F44" s="12" t="s">
        <v>34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175"/>
      <c r="B45" s="9" t="s">
        <v>27</v>
      </c>
      <c r="C45" s="38">
        <v>1.5</v>
      </c>
      <c r="D45" s="38">
        <v>4.5</v>
      </c>
      <c r="E45" s="38">
        <v>3.5</v>
      </c>
      <c r="F45" s="23">
        <v>39</v>
      </c>
      <c r="G45" s="5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175"/>
      <c r="B46" s="9" t="s">
        <v>35</v>
      </c>
      <c r="C46" s="38">
        <v>18</v>
      </c>
      <c r="D46" s="38">
        <v>3.7</v>
      </c>
      <c r="E46" s="38">
        <v>2.8</v>
      </c>
      <c r="F46" s="23">
        <v>24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75"/>
      <c r="B47" s="9" t="s">
        <v>36</v>
      </c>
      <c r="C47" s="38">
        <v>18</v>
      </c>
      <c r="D47" s="38">
        <v>3.7</v>
      </c>
      <c r="E47" s="38">
        <v>2.8</v>
      </c>
      <c r="F47" s="23">
        <v>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75"/>
      <c r="B48" s="9" t="s">
        <v>37</v>
      </c>
      <c r="C48" s="38">
        <v>1</v>
      </c>
      <c r="D48" s="38">
        <v>4.3</v>
      </c>
      <c r="E48" s="38">
        <v>12</v>
      </c>
      <c r="F48" s="23">
        <v>17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10" ht="15" thickBot="1">
      <c r="A49" s="176"/>
      <c r="B49" s="16" t="s">
        <v>38</v>
      </c>
      <c r="C49" s="60">
        <v>1</v>
      </c>
      <c r="D49" s="60">
        <v>4.3</v>
      </c>
      <c r="E49" s="60">
        <v>12</v>
      </c>
      <c r="F49" s="18">
        <v>10</v>
      </c>
      <c r="G49" s="1"/>
      <c r="J49" s="1" t="s">
        <v>73</v>
      </c>
    </row>
    <row r="50" spans="1:10">
      <c r="A50" s="174" t="s">
        <v>39</v>
      </c>
      <c r="B50" s="10" t="s">
        <v>26</v>
      </c>
      <c r="C50" s="59">
        <v>0.1</v>
      </c>
      <c r="D50" s="59">
        <v>4.8</v>
      </c>
      <c r="E50" s="59">
        <v>3.3</v>
      </c>
      <c r="F50" s="12">
        <v>10</v>
      </c>
      <c r="G50" s="1"/>
    </row>
    <row r="51" spans="1:10">
      <c r="A51" s="175"/>
      <c r="B51" s="9" t="s">
        <v>27</v>
      </c>
      <c r="C51" s="38">
        <v>1.5</v>
      </c>
      <c r="D51" s="38">
        <v>4.5</v>
      </c>
      <c r="E51" s="38">
        <v>3.5</v>
      </c>
      <c r="F51" s="23">
        <v>38</v>
      </c>
      <c r="G51" s="54"/>
    </row>
    <row r="52" spans="1:10">
      <c r="A52" s="175"/>
      <c r="B52" s="9" t="s">
        <v>35</v>
      </c>
      <c r="C52" s="38">
        <v>18</v>
      </c>
      <c r="D52" s="38">
        <v>3.7</v>
      </c>
      <c r="E52" s="38">
        <v>2.8</v>
      </c>
      <c r="F52" s="23">
        <v>24</v>
      </c>
      <c r="G52" s="1"/>
    </row>
    <row r="53" spans="1:10">
      <c r="A53" s="175"/>
      <c r="B53" s="9" t="s">
        <v>36</v>
      </c>
      <c r="C53" s="38">
        <v>18</v>
      </c>
      <c r="D53" s="38">
        <v>3.7</v>
      </c>
      <c r="E53" s="38">
        <v>2.8</v>
      </c>
      <c r="F53" s="23">
        <v>3</v>
      </c>
      <c r="G53" s="1"/>
    </row>
    <row r="54" spans="1:10">
      <c r="A54" s="175"/>
      <c r="B54" s="9" t="s">
        <v>37</v>
      </c>
      <c r="C54" s="38">
        <v>1</v>
      </c>
      <c r="D54" s="38">
        <v>4.3</v>
      </c>
      <c r="E54" s="38">
        <v>12</v>
      </c>
      <c r="F54" s="23">
        <v>17</v>
      </c>
      <c r="G54" s="1"/>
    </row>
    <row r="55" spans="1:10" ht="15" thickBot="1">
      <c r="A55" s="176"/>
      <c r="B55" s="16" t="s">
        <v>38</v>
      </c>
      <c r="C55" s="60">
        <v>1</v>
      </c>
      <c r="D55" s="60">
        <v>4.3</v>
      </c>
      <c r="E55" s="60">
        <v>12</v>
      </c>
      <c r="F55" s="18">
        <v>8</v>
      </c>
      <c r="G55" s="1"/>
    </row>
    <row r="56" spans="1:10">
      <c r="A56" s="174" t="s">
        <v>40</v>
      </c>
      <c r="B56" s="10" t="s">
        <v>26</v>
      </c>
      <c r="C56" s="59">
        <v>0.1</v>
      </c>
      <c r="D56" s="59">
        <v>4.8</v>
      </c>
      <c r="E56" s="59">
        <v>3.3</v>
      </c>
      <c r="F56" s="12">
        <v>7</v>
      </c>
      <c r="G56" s="1"/>
    </row>
    <row r="57" spans="1:10">
      <c r="A57" s="175"/>
      <c r="B57" s="9" t="s">
        <v>27</v>
      </c>
      <c r="C57" s="38">
        <v>1.5</v>
      </c>
      <c r="D57" s="38">
        <v>4.5</v>
      </c>
      <c r="E57" s="38">
        <v>3.5</v>
      </c>
      <c r="F57" s="23">
        <v>45</v>
      </c>
      <c r="G57" s="54"/>
    </row>
    <row r="58" spans="1:10">
      <c r="A58" s="175"/>
      <c r="B58" s="9" t="s">
        <v>35</v>
      </c>
      <c r="C58" s="38">
        <v>18</v>
      </c>
      <c r="D58" s="38">
        <v>3.7</v>
      </c>
      <c r="E58" s="38">
        <v>2.8</v>
      </c>
      <c r="F58" s="23">
        <v>24</v>
      </c>
      <c r="G58" s="1"/>
    </row>
    <row r="59" spans="1:10">
      <c r="A59" s="175"/>
      <c r="B59" s="9" t="s">
        <v>36</v>
      </c>
      <c r="C59" s="38">
        <v>18</v>
      </c>
      <c r="D59" s="38">
        <v>3.7</v>
      </c>
      <c r="E59" s="38">
        <v>2.8</v>
      </c>
      <c r="F59" s="23">
        <v>8</v>
      </c>
      <c r="G59" s="1"/>
    </row>
    <row r="60" spans="1:10">
      <c r="A60" s="175"/>
      <c r="B60" s="9" t="s">
        <v>37</v>
      </c>
      <c r="C60" s="7">
        <v>1</v>
      </c>
      <c r="D60" s="7">
        <v>4.3</v>
      </c>
      <c r="E60" s="7">
        <v>12</v>
      </c>
      <c r="F60" s="23">
        <v>20</v>
      </c>
      <c r="G60" s="1"/>
    </row>
    <row r="61" spans="1:10" ht="15" thickBot="1">
      <c r="A61" s="176"/>
      <c r="B61" s="16" t="s">
        <v>38</v>
      </c>
      <c r="C61" s="17">
        <v>1</v>
      </c>
      <c r="D61" s="17">
        <v>4.3</v>
      </c>
      <c r="E61" s="17">
        <v>12</v>
      </c>
      <c r="F61" s="18">
        <v>6</v>
      </c>
      <c r="G61" s="1"/>
    </row>
    <row r="62" spans="1:10">
      <c r="A62" s="1" t="s">
        <v>81</v>
      </c>
      <c r="B62" s="1"/>
      <c r="C62" s="1"/>
      <c r="D62" s="1"/>
      <c r="E62" s="1"/>
      <c r="F62" s="1"/>
      <c r="G62" s="1"/>
    </row>
    <row r="63" spans="1:10">
      <c r="A63" s="1" t="s">
        <v>83</v>
      </c>
      <c r="B63" s="1"/>
      <c r="C63" s="1"/>
      <c r="D63" s="1"/>
      <c r="E63" s="1"/>
      <c r="F63" s="1"/>
      <c r="G63" s="1"/>
    </row>
    <row r="64" spans="1:10">
      <c r="A64" s="1" t="s">
        <v>41</v>
      </c>
      <c r="B64" s="1"/>
      <c r="C64" s="1"/>
      <c r="D64" s="1"/>
      <c r="E64" s="1"/>
      <c r="F64" s="1"/>
      <c r="G64" s="1"/>
    </row>
    <row r="65" spans="1:8">
      <c r="A65" s="1" t="s">
        <v>86</v>
      </c>
      <c r="B65" s="1"/>
      <c r="C65" s="1"/>
      <c r="D65" s="1"/>
      <c r="E65" s="1"/>
      <c r="F65" s="1"/>
      <c r="G65" s="1"/>
    </row>
    <row r="66" spans="1:8">
      <c r="B66" s="1"/>
      <c r="C66" s="1"/>
      <c r="D66" s="1"/>
      <c r="E66" s="1"/>
      <c r="F66" s="1"/>
      <c r="G66" s="1"/>
    </row>
    <row r="67" spans="1:8">
      <c r="B67" s="1"/>
      <c r="C67" s="1"/>
      <c r="D67" s="1"/>
      <c r="E67" s="1"/>
      <c r="F67" s="1"/>
      <c r="G67" s="1"/>
    </row>
    <row r="68" spans="1:8">
      <c r="A68" s="3" t="s">
        <v>77</v>
      </c>
      <c r="B68" s="1"/>
      <c r="C68" s="1"/>
      <c r="D68" s="1"/>
      <c r="E68" s="1"/>
      <c r="F68" s="1"/>
      <c r="G68" s="1"/>
    </row>
    <row r="69" spans="1:8">
      <c r="A69" s="1" t="s">
        <v>84</v>
      </c>
      <c r="B69" s="1"/>
      <c r="C69" s="1"/>
      <c r="D69" s="1"/>
      <c r="E69" s="1"/>
      <c r="F69" s="1"/>
      <c r="G69" s="1"/>
    </row>
    <row r="70" spans="1:8">
      <c r="A70" s="1" t="s">
        <v>42</v>
      </c>
      <c r="B70" s="1"/>
      <c r="C70" s="1"/>
      <c r="D70" s="1"/>
      <c r="E70" s="1"/>
      <c r="F70" s="1"/>
      <c r="G70" s="1"/>
    </row>
    <row r="71" spans="1:8">
      <c r="A71" s="1" t="s">
        <v>43</v>
      </c>
      <c r="B71" s="53"/>
      <c r="C71" s="1"/>
      <c r="D71" s="1"/>
      <c r="E71" s="1"/>
      <c r="F71" s="1"/>
      <c r="G71" s="1"/>
    </row>
    <row r="72" spans="1:8">
      <c r="A72" s="1" t="s">
        <v>85</v>
      </c>
      <c r="B72" s="53"/>
      <c r="C72" s="1"/>
      <c r="D72" s="1"/>
      <c r="E72" s="1"/>
      <c r="F72" s="1"/>
      <c r="G72" s="1"/>
    </row>
    <row r="73" spans="1:8">
      <c r="A73" s="1" t="s">
        <v>44</v>
      </c>
      <c r="B73" s="53"/>
      <c r="C73" s="1"/>
      <c r="D73" s="1"/>
      <c r="E73" s="1"/>
      <c r="F73" s="1"/>
      <c r="G73" s="1"/>
    </row>
    <row r="74" spans="1:8">
      <c r="A74" s="53" t="s">
        <v>70</v>
      </c>
      <c r="B74" s="53"/>
      <c r="C74" s="1"/>
      <c r="D74" s="1"/>
      <c r="E74" s="1"/>
      <c r="F74" s="1"/>
      <c r="G74" s="1"/>
      <c r="H74" s="1"/>
    </row>
    <row r="75" spans="1:8">
      <c r="A75" s="53" t="s">
        <v>82</v>
      </c>
      <c r="G75" s="1"/>
      <c r="H75" s="1"/>
    </row>
    <row r="76" spans="1:8">
      <c r="A76" s="53" t="s">
        <v>74</v>
      </c>
      <c r="H76" s="1"/>
    </row>
    <row r="77" spans="1:8">
      <c r="A77" s="53" t="s">
        <v>69</v>
      </c>
      <c r="H77" s="1"/>
    </row>
    <row r="78" spans="1:8">
      <c r="A78" s="53" t="s">
        <v>68</v>
      </c>
      <c r="H78" s="1"/>
    </row>
    <row r="79" spans="1:8">
      <c r="H79" s="1"/>
    </row>
    <row r="80" spans="1:8">
      <c r="G80" s="1"/>
      <c r="H80" s="1"/>
    </row>
    <row r="81" spans="1:8">
      <c r="G81" s="1"/>
      <c r="H81" s="1"/>
    </row>
    <row r="82" spans="1:8">
      <c r="A82" s="53"/>
      <c r="B82" s="53"/>
      <c r="C82" s="1"/>
      <c r="D82" s="1"/>
      <c r="E82" s="1"/>
      <c r="F82" s="1"/>
      <c r="G82" s="1"/>
      <c r="H82" s="1"/>
    </row>
    <row r="83" spans="1:8">
      <c r="A83" s="3" t="s">
        <v>78</v>
      </c>
      <c r="B83" s="1"/>
      <c r="C83" s="1"/>
      <c r="D83" s="1"/>
      <c r="E83" s="1"/>
      <c r="F83" s="1"/>
      <c r="G83" s="1"/>
      <c r="H83" s="1"/>
    </row>
    <row r="84" spans="1:8">
      <c r="A84" s="6" t="s">
        <v>75</v>
      </c>
      <c r="B84" s="40" t="s">
        <v>0</v>
      </c>
      <c r="C84" s="6" t="s">
        <v>79</v>
      </c>
      <c r="D84" s="6" t="s">
        <v>80</v>
      </c>
      <c r="E84" s="40" t="s">
        <v>67</v>
      </c>
      <c r="F84" s="40" t="s">
        <v>66</v>
      </c>
      <c r="G84" s="40" t="s">
        <v>65</v>
      </c>
      <c r="H84" s="40" t="s">
        <v>22</v>
      </c>
    </row>
    <row r="85" spans="1:8">
      <c r="A85" s="56" t="s">
        <v>4</v>
      </c>
      <c r="B85" s="7" t="s">
        <v>16</v>
      </c>
      <c r="C85" s="56">
        <v>1.2609999999999999</v>
      </c>
      <c r="D85" s="56">
        <v>13.739000000000001</v>
      </c>
      <c r="E85" s="49">
        <v>10</v>
      </c>
      <c r="F85" s="49">
        <v>7.79</v>
      </c>
      <c r="G85" s="49">
        <v>2.21</v>
      </c>
      <c r="H85" s="49">
        <v>4.84</v>
      </c>
    </row>
    <row r="86" spans="1:8">
      <c r="A86" s="57" t="s">
        <v>10</v>
      </c>
      <c r="B86" s="7" t="s">
        <v>18</v>
      </c>
      <c r="C86" s="56">
        <v>3.121</v>
      </c>
      <c r="D86" s="56">
        <v>11.879</v>
      </c>
      <c r="E86" s="49">
        <v>10</v>
      </c>
      <c r="F86" s="49">
        <v>8</v>
      </c>
      <c r="G86" s="49">
        <v>2</v>
      </c>
      <c r="H86" s="49">
        <v>14.94</v>
      </c>
    </row>
    <row r="87" spans="1:8">
      <c r="A87" s="57" t="s">
        <v>14</v>
      </c>
      <c r="B87" s="7" t="s">
        <v>13</v>
      </c>
      <c r="C87" s="56">
        <v>1.772</v>
      </c>
      <c r="D87" s="56">
        <v>13.228</v>
      </c>
      <c r="E87" s="49">
        <v>10</v>
      </c>
      <c r="F87" s="49">
        <v>4.5999999999999996</v>
      </c>
      <c r="G87" s="49">
        <v>5.4</v>
      </c>
      <c r="H87" s="49">
        <v>6.98</v>
      </c>
    </row>
    <row r="88" spans="1:8">
      <c r="A88" s="2"/>
      <c r="B88" s="1"/>
      <c r="C88" s="1"/>
      <c r="D88" s="1"/>
      <c r="E88" s="1"/>
      <c r="F88" s="1"/>
    </row>
    <row r="89" spans="1:8">
      <c r="A89" s="1"/>
      <c r="B89" s="1"/>
      <c r="C89" s="1"/>
      <c r="D89" s="1"/>
      <c r="E89" s="1"/>
      <c r="F89" s="1"/>
      <c r="G89" s="1"/>
      <c r="H89" s="1"/>
    </row>
    <row r="91" spans="1:8" ht="15" thickBot="1">
      <c r="A91" s="96" t="s">
        <v>120</v>
      </c>
      <c r="B91" s="1"/>
      <c r="C91" s="1"/>
      <c r="D91" s="1"/>
      <c r="E91" s="1"/>
      <c r="F91" s="1"/>
      <c r="G91" s="1"/>
      <c r="H91" s="1"/>
    </row>
    <row r="92" spans="1:8">
      <c r="A92" s="177" t="s">
        <v>0</v>
      </c>
      <c r="B92" s="170" t="s">
        <v>1</v>
      </c>
      <c r="C92" s="170" t="s">
        <v>2</v>
      </c>
      <c r="D92" s="170" t="s">
        <v>47</v>
      </c>
      <c r="E92" s="170" t="s">
        <v>48</v>
      </c>
      <c r="F92" s="170" t="s">
        <v>49</v>
      </c>
      <c r="G92" s="170" t="s">
        <v>53</v>
      </c>
      <c r="H92" s="172" t="s">
        <v>57</v>
      </c>
    </row>
    <row r="93" spans="1:8">
      <c r="A93" s="178"/>
      <c r="B93" s="171"/>
      <c r="C93" s="171"/>
      <c r="D93" s="171"/>
      <c r="E93" s="171"/>
      <c r="F93" s="171"/>
      <c r="G93" s="171"/>
      <c r="H93" s="173"/>
    </row>
    <row r="94" spans="1:8" ht="34.200000000000003" customHeight="1">
      <c r="A94" s="101" t="s">
        <v>3</v>
      </c>
      <c r="B94" s="102" t="s">
        <v>4</v>
      </c>
      <c r="C94" s="103" t="s">
        <v>115</v>
      </c>
      <c r="D94" s="102">
        <v>83</v>
      </c>
      <c r="E94" s="102">
        <v>63.91</v>
      </c>
      <c r="F94" s="102">
        <v>19.09</v>
      </c>
      <c r="G94" s="102" t="s">
        <v>116</v>
      </c>
      <c r="H94" s="104" t="s">
        <v>116</v>
      </c>
    </row>
    <row r="95" spans="1:8" ht="21.6" customHeight="1">
      <c r="A95" s="101" t="s">
        <v>6</v>
      </c>
      <c r="B95" s="102" t="s">
        <v>7</v>
      </c>
      <c r="C95" s="103" t="s">
        <v>117</v>
      </c>
      <c r="D95" s="102">
        <v>77</v>
      </c>
      <c r="E95" s="102">
        <v>37.729999999999997</v>
      </c>
      <c r="F95" s="102">
        <v>39.270000000000003</v>
      </c>
      <c r="G95" s="102" t="s">
        <v>116</v>
      </c>
      <c r="H95" s="104" t="s">
        <v>116</v>
      </c>
    </row>
    <row r="96" spans="1:8" ht="119.4" customHeight="1">
      <c r="A96" s="101" t="s">
        <v>9</v>
      </c>
      <c r="B96" s="102" t="s">
        <v>10</v>
      </c>
      <c r="C96" s="103" t="s">
        <v>118</v>
      </c>
      <c r="D96" s="102">
        <v>35.5</v>
      </c>
      <c r="E96" s="102" t="s">
        <v>11</v>
      </c>
      <c r="F96" s="102" t="s">
        <v>12</v>
      </c>
      <c r="G96" s="102">
        <v>52.5</v>
      </c>
      <c r="H96" s="104">
        <v>0.8</v>
      </c>
    </row>
    <row r="97" spans="1:8" ht="34.799999999999997" customHeight="1" thickBot="1">
      <c r="A97" s="105" t="s">
        <v>72</v>
      </c>
      <c r="B97" s="106" t="s">
        <v>14</v>
      </c>
      <c r="C97" s="107" t="s">
        <v>119</v>
      </c>
      <c r="D97" s="106">
        <v>60</v>
      </c>
      <c r="E97" s="106">
        <v>19.2</v>
      </c>
      <c r="F97" s="106">
        <v>40.799999999999997</v>
      </c>
      <c r="G97" s="106" t="s">
        <v>116</v>
      </c>
      <c r="H97" s="108" t="s">
        <v>116</v>
      </c>
    </row>
    <row r="98" spans="1:8">
      <c r="A98" s="109" t="s">
        <v>121</v>
      </c>
      <c r="B98" s="100"/>
      <c r="C98" s="100"/>
      <c r="D98" s="100"/>
      <c r="E98" s="100"/>
      <c r="F98" s="100"/>
      <c r="G98" s="100"/>
      <c r="H98" s="100"/>
    </row>
    <row r="99" spans="1:8">
      <c r="A99" s="1" t="s">
        <v>122</v>
      </c>
    </row>
    <row r="100" spans="1:8">
      <c r="A100" s="1" t="s">
        <v>123</v>
      </c>
    </row>
    <row r="104" spans="1:8">
      <c r="A104" s="1"/>
      <c r="B104" s="1"/>
      <c r="C104" s="1"/>
      <c r="D104" s="1"/>
      <c r="E104" s="1"/>
      <c r="F104" s="1"/>
      <c r="G104" s="1"/>
    </row>
  </sheetData>
  <mergeCells count="14">
    <mergeCell ref="G92:G93"/>
    <mergeCell ref="H92:H93"/>
    <mergeCell ref="F92:F93"/>
    <mergeCell ref="A38:A39"/>
    <mergeCell ref="A50:A55"/>
    <mergeCell ref="A44:A49"/>
    <mergeCell ref="A56:A61"/>
    <mergeCell ref="A40:A41"/>
    <mergeCell ref="A42:A43"/>
    <mergeCell ref="A92:A93"/>
    <mergeCell ref="C92:C93"/>
    <mergeCell ref="B92:B93"/>
    <mergeCell ref="D92:D93"/>
    <mergeCell ref="E92:E93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5"/>
  <sheetViews>
    <sheetView topLeftCell="A40" zoomScale="85" zoomScaleNormal="85" workbookViewId="0">
      <selection activeCell="E46" sqref="E46"/>
    </sheetView>
  </sheetViews>
  <sheetFormatPr defaultRowHeight="14.4"/>
  <cols>
    <col min="1" max="1" width="14.5546875" customWidth="1"/>
    <col min="2" max="2" width="15.21875" customWidth="1"/>
    <col min="3" max="3" width="16.44140625" customWidth="1"/>
    <col min="4" max="4" width="17.77734375" customWidth="1"/>
    <col min="5" max="5" width="18.33203125" customWidth="1"/>
    <col min="6" max="6" width="11.21875" customWidth="1"/>
    <col min="7" max="7" width="14.5546875" customWidth="1"/>
    <col min="8" max="8" width="11.5546875" customWidth="1"/>
    <col min="9" max="9" width="14.5546875" customWidth="1"/>
    <col min="10" max="10" width="19.6640625" customWidth="1"/>
    <col min="11" max="11" width="15" customWidth="1"/>
    <col min="12" max="12" width="11.6640625" customWidth="1"/>
    <col min="15" max="15" width="17.21875" customWidth="1"/>
  </cols>
  <sheetData>
    <row r="1" spans="1:16" ht="15" thickBot="1">
      <c r="A1" s="95" t="s">
        <v>92</v>
      </c>
      <c r="B1" s="95"/>
      <c r="C1" s="95"/>
      <c r="D1" s="95"/>
      <c r="E1" s="95"/>
      <c r="F1" s="95"/>
      <c r="G1" s="95"/>
      <c r="H1" s="95"/>
      <c r="I1" s="97" t="s">
        <v>51</v>
      </c>
      <c r="J1" s="97"/>
      <c r="K1" s="97"/>
      <c r="L1" s="98"/>
      <c r="M1" s="97"/>
      <c r="N1" s="1"/>
      <c r="P1" s="1"/>
    </row>
    <row r="2" spans="1:16" s="3" customFormat="1" ht="15" thickBot="1">
      <c r="A2" s="140" t="s">
        <v>75</v>
      </c>
      <c r="B2" s="141" t="s">
        <v>0</v>
      </c>
      <c r="C2" s="141" t="s">
        <v>47</v>
      </c>
      <c r="D2" s="141" t="s">
        <v>48</v>
      </c>
      <c r="E2" s="142" t="s">
        <v>49</v>
      </c>
      <c r="F2" s="124"/>
      <c r="G2" s="124"/>
      <c r="H2" s="124"/>
      <c r="I2" s="143" t="s">
        <v>0</v>
      </c>
      <c r="J2" s="144" t="s">
        <v>1</v>
      </c>
      <c r="K2" s="144" t="s">
        <v>60</v>
      </c>
      <c r="L2" s="145" t="s">
        <v>52</v>
      </c>
      <c r="M2" s="124"/>
    </row>
    <row r="3" spans="1:16">
      <c r="A3" s="77" t="s">
        <v>4</v>
      </c>
      <c r="B3" s="78" t="s">
        <v>3</v>
      </c>
      <c r="C3" s="79">
        <v>83</v>
      </c>
      <c r="D3" s="79">
        <v>63.91</v>
      </c>
      <c r="E3" s="80">
        <v>19.09</v>
      </c>
      <c r="F3" s="76"/>
      <c r="G3" s="76"/>
      <c r="H3" s="76"/>
      <c r="I3" s="81" t="s">
        <v>16</v>
      </c>
      <c r="J3" s="7" t="s">
        <v>4</v>
      </c>
      <c r="K3" s="50">
        <f>526.98*100</f>
        <v>52698</v>
      </c>
      <c r="L3" s="82">
        <f>(K3/1000000)*100</f>
        <v>5.2698</v>
      </c>
      <c r="M3" s="76"/>
      <c r="N3" s="1"/>
      <c r="P3" s="1"/>
    </row>
    <row r="4" spans="1:16">
      <c r="A4" s="83" t="s">
        <v>10</v>
      </c>
      <c r="B4" s="84" t="s">
        <v>18</v>
      </c>
      <c r="C4" s="85" t="s">
        <v>149</v>
      </c>
      <c r="D4" s="85" t="s">
        <v>150</v>
      </c>
      <c r="E4" s="86" t="s">
        <v>93</v>
      </c>
      <c r="F4" s="76"/>
      <c r="G4" s="76"/>
      <c r="H4" s="76"/>
      <c r="I4" s="81" t="s">
        <v>18</v>
      </c>
      <c r="J4" s="7" t="s">
        <v>10</v>
      </c>
      <c r="K4" s="50">
        <f>5353.2*100</f>
        <v>535320</v>
      </c>
      <c r="L4" s="82">
        <f>(K4/1000000)*100</f>
        <v>53.532000000000004</v>
      </c>
      <c r="M4" s="76"/>
      <c r="N4" s="1"/>
      <c r="P4" s="1"/>
    </row>
    <row r="5" spans="1:16" ht="15" thickBot="1">
      <c r="A5" s="87" t="s">
        <v>14</v>
      </c>
      <c r="B5" s="88" t="s">
        <v>72</v>
      </c>
      <c r="C5" s="89">
        <v>60</v>
      </c>
      <c r="D5" s="89">
        <v>19.2</v>
      </c>
      <c r="E5" s="90">
        <v>40.799999999999997</v>
      </c>
      <c r="F5" s="76"/>
      <c r="G5" s="76"/>
      <c r="H5" s="76"/>
      <c r="I5" s="91" t="s">
        <v>13</v>
      </c>
      <c r="J5" s="17" t="s">
        <v>14</v>
      </c>
      <c r="K5" s="92">
        <f>2328.11*100</f>
        <v>232811</v>
      </c>
      <c r="L5" s="93">
        <f>(K5/1000000)*100</f>
        <v>23.281099999999999</v>
      </c>
      <c r="M5" s="76"/>
      <c r="N5" s="1"/>
      <c r="P5" s="1"/>
    </row>
    <row r="6" spans="1:16">
      <c r="A6" s="94" t="s">
        <v>94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94" t="s">
        <v>95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>
      <c r="A8" s="94" t="s">
        <v>96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s="95" customFormat="1" ht="15" thickBot="1">
      <c r="A11" s="95" t="s">
        <v>97</v>
      </c>
      <c r="I11" s="1"/>
      <c r="J11" s="1"/>
      <c r="N11" s="97"/>
      <c r="O11" s="97"/>
    </row>
    <row r="12" spans="1:16" ht="15" thickBot="1">
      <c r="A12" s="13" t="s">
        <v>20</v>
      </c>
      <c r="B12" s="14" t="s">
        <v>47</v>
      </c>
      <c r="C12" s="14" t="s">
        <v>100</v>
      </c>
      <c r="D12" s="14" t="s">
        <v>101</v>
      </c>
      <c r="E12" s="139" t="s">
        <v>52</v>
      </c>
      <c r="I12" s="1"/>
      <c r="J12" s="1"/>
      <c r="N12" s="76"/>
      <c r="O12" s="76"/>
      <c r="P12" s="76"/>
    </row>
    <row r="13" spans="1:16" ht="15" thickBot="1">
      <c r="A13" s="99" t="s">
        <v>98</v>
      </c>
      <c r="B13" s="156">
        <v>3.3</v>
      </c>
      <c r="C13" s="156">
        <f>(3.3/100)*80</f>
        <v>2.64</v>
      </c>
      <c r="D13" s="156">
        <f>(3.3/100)*20</f>
        <v>0.66</v>
      </c>
      <c r="E13" s="157">
        <v>4.8</v>
      </c>
      <c r="I13" s="1"/>
      <c r="O13" s="76"/>
      <c r="P13" s="76"/>
    </row>
    <row r="14" spans="1:16">
      <c r="A14" s="1" t="s">
        <v>99</v>
      </c>
      <c r="B14" s="76"/>
      <c r="C14" s="76"/>
      <c r="D14" s="76"/>
      <c r="E14" s="76"/>
      <c r="I14" s="1"/>
      <c r="O14" s="76"/>
      <c r="P14" s="76"/>
    </row>
    <row r="15" spans="1:16">
      <c r="I15" s="1"/>
      <c r="O15" s="76"/>
      <c r="P15" s="76"/>
    </row>
    <row r="16" spans="1:16">
      <c r="I16" s="1"/>
      <c r="O16" s="1"/>
      <c r="P16" s="1"/>
    </row>
    <row r="17" spans="1:20">
      <c r="A17" s="95" t="s">
        <v>87</v>
      </c>
      <c r="B17" s="1"/>
      <c r="C17" s="61"/>
      <c r="D17" s="1"/>
      <c r="E17" s="1"/>
      <c r="F17" s="1"/>
      <c r="G17" s="1"/>
      <c r="H17" s="1"/>
      <c r="I17" s="1"/>
      <c r="J17" s="1"/>
      <c r="N17" s="1"/>
      <c r="O17" s="1"/>
      <c r="P17" s="1"/>
    </row>
    <row r="18" spans="1:20" ht="15" thickBot="1">
      <c r="A18" s="95" t="s">
        <v>140</v>
      </c>
      <c r="B18" s="1"/>
      <c r="C18" s="1"/>
      <c r="D18" s="1"/>
      <c r="E18" s="1"/>
      <c r="F18" s="1"/>
      <c r="G18" s="1"/>
      <c r="H18" s="1"/>
      <c r="I18" s="1"/>
      <c r="J18" s="1"/>
      <c r="N18" s="1"/>
      <c r="O18" s="1"/>
      <c r="P18" s="1"/>
    </row>
    <row r="19" spans="1:20" ht="29.4" thickBot="1">
      <c r="A19" s="136" t="s">
        <v>75</v>
      </c>
      <c r="B19" s="137" t="s">
        <v>0</v>
      </c>
      <c r="C19" s="137" t="s">
        <v>79</v>
      </c>
      <c r="D19" s="137" t="s">
        <v>88</v>
      </c>
      <c r="E19" s="137" t="s">
        <v>89</v>
      </c>
      <c r="F19" s="137" t="s">
        <v>48</v>
      </c>
      <c r="G19" s="137" t="s">
        <v>49</v>
      </c>
      <c r="H19" s="138" t="s">
        <v>52</v>
      </c>
      <c r="K19" s="1"/>
      <c r="L19" s="1"/>
      <c r="M19" s="1"/>
      <c r="N19" s="1"/>
      <c r="O19" s="1"/>
      <c r="P19" s="1"/>
    </row>
    <row r="20" spans="1:20">
      <c r="A20" s="62" t="s">
        <v>4</v>
      </c>
      <c r="B20" s="63" t="s">
        <v>16</v>
      </c>
      <c r="C20" s="63">
        <v>1.2609999999999999</v>
      </c>
      <c r="D20" s="63">
        <v>13.739000000000001</v>
      </c>
      <c r="E20" s="63">
        <v>10</v>
      </c>
      <c r="F20" s="64">
        <v>7.79</v>
      </c>
      <c r="G20" s="64">
        <v>2.21</v>
      </c>
      <c r="H20" s="65">
        <v>4.84</v>
      </c>
      <c r="K20" s="1"/>
      <c r="L20" s="1"/>
      <c r="M20" s="1"/>
      <c r="N20" s="1"/>
      <c r="O20" s="1"/>
    </row>
    <row r="21" spans="1:20" s="95" customFormat="1">
      <c r="A21" s="66" t="s">
        <v>10</v>
      </c>
      <c r="B21" s="67" t="s">
        <v>18</v>
      </c>
      <c r="C21" s="67">
        <v>3.121</v>
      </c>
      <c r="D21" s="67">
        <v>11.879</v>
      </c>
      <c r="E21" s="67">
        <v>10</v>
      </c>
      <c r="F21" s="68">
        <v>8</v>
      </c>
      <c r="G21" s="68">
        <v>2</v>
      </c>
      <c r="H21" s="69">
        <v>14.94</v>
      </c>
    </row>
    <row r="22" spans="1:20" ht="15" thickBot="1">
      <c r="A22" s="70" t="s">
        <v>14</v>
      </c>
      <c r="B22" s="71" t="s">
        <v>13</v>
      </c>
      <c r="C22" s="71">
        <v>1.772</v>
      </c>
      <c r="D22" s="71">
        <v>13.228</v>
      </c>
      <c r="E22" s="71">
        <v>10</v>
      </c>
      <c r="F22" s="72">
        <v>4.5999999999999996</v>
      </c>
      <c r="G22" s="72">
        <v>5.4</v>
      </c>
      <c r="H22" s="73">
        <v>6.98</v>
      </c>
      <c r="K22" s="1"/>
      <c r="L22" s="1"/>
      <c r="M22" s="1"/>
      <c r="N22" s="1"/>
      <c r="O22" s="1"/>
    </row>
    <row r="23" spans="1:20">
      <c r="A23" s="74" t="s">
        <v>90</v>
      </c>
      <c r="B23" s="1"/>
      <c r="C23" s="1"/>
      <c r="D23" s="1"/>
      <c r="E23" s="1"/>
      <c r="F23" s="1"/>
      <c r="G23" s="1"/>
      <c r="H23" s="1"/>
      <c r="K23" s="1"/>
      <c r="L23" s="1"/>
      <c r="M23" s="1"/>
      <c r="N23" s="1"/>
      <c r="O23" s="1"/>
    </row>
    <row r="24" spans="1:20">
      <c r="A24" s="74" t="s">
        <v>91</v>
      </c>
      <c r="B24" s="1"/>
      <c r="C24" s="1"/>
      <c r="D24" s="1"/>
      <c r="E24" s="1"/>
      <c r="F24" s="1"/>
      <c r="G24" s="1"/>
      <c r="H24" s="1"/>
      <c r="K24" s="1"/>
      <c r="L24" s="1"/>
      <c r="M24" s="1"/>
      <c r="N24" s="1"/>
      <c r="O24" s="1"/>
      <c r="P24" s="1"/>
    </row>
    <row r="25" spans="1:20">
      <c r="K25" s="1"/>
      <c r="L25" s="1"/>
      <c r="M25" s="1"/>
      <c r="O25" s="1"/>
      <c r="P25" s="1"/>
    </row>
    <row r="26" spans="1:20">
      <c r="K26" s="1"/>
      <c r="L26" s="1"/>
      <c r="M26" s="1"/>
      <c r="N26" s="1"/>
      <c r="O26" s="1"/>
      <c r="P26" s="1"/>
    </row>
    <row r="27" spans="1:20" s="95" customFormat="1"/>
    <row r="28" spans="1:20" ht="29.4" thickBot="1">
      <c r="A28" s="169" t="s">
        <v>185</v>
      </c>
    </row>
    <row r="29" spans="1:20">
      <c r="A29" s="118" t="s">
        <v>124</v>
      </c>
      <c r="B29" s="110"/>
      <c r="C29" s="110"/>
      <c r="D29" s="111"/>
      <c r="E29" s="112"/>
      <c r="G29" s="125" t="s">
        <v>138</v>
      </c>
      <c r="H29" s="126"/>
      <c r="I29" s="126"/>
      <c r="J29" s="126"/>
      <c r="K29" s="126"/>
      <c r="L29" s="126"/>
      <c r="M29" s="127"/>
      <c r="N29" s="127"/>
      <c r="O29" s="128"/>
      <c r="P29" s="94"/>
      <c r="Q29" s="94"/>
      <c r="R29" s="94"/>
      <c r="S29" s="94"/>
      <c r="T29" s="94"/>
    </row>
    <row r="30" spans="1:20">
      <c r="A30" s="119" t="s">
        <v>184</v>
      </c>
      <c r="B30" s="114"/>
      <c r="C30" s="114"/>
      <c r="D30" s="4"/>
      <c r="E30" s="115"/>
      <c r="G30" s="129" t="s">
        <v>133</v>
      </c>
      <c r="H30" s="130" t="s">
        <v>132</v>
      </c>
      <c r="I30" s="131"/>
      <c r="J30" s="131"/>
      <c r="K30" s="131"/>
      <c r="L30" s="131"/>
      <c r="M30" s="132"/>
      <c r="N30" s="132"/>
      <c r="O30" s="133"/>
      <c r="P30" s="94"/>
      <c r="Q30" s="94"/>
      <c r="R30" s="94"/>
      <c r="S30" s="94"/>
      <c r="T30" s="94"/>
    </row>
    <row r="31" spans="1:20">
      <c r="A31" s="168" t="s">
        <v>102</v>
      </c>
      <c r="B31" s="114" t="s">
        <v>103</v>
      </c>
      <c r="C31" s="114"/>
      <c r="D31" s="4"/>
      <c r="E31" s="115"/>
      <c r="G31" s="129" t="s">
        <v>134</v>
      </c>
      <c r="H31" s="130" t="s">
        <v>136</v>
      </c>
      <c r="I31" s="131"/>
      <c r="J31" s="131"/>
      <c r="K31" s="131"/>
      <c r="L31" s="131"/>
      <c r="M31" s="132"/>
      <c r="N31" s="132"/>
      <c r="O31" s="133"/>
      <c r="P31" s="94"/>
      <c r="Q31" s="94"/>
      <c r="R31" s="94"/>
      <c r="S31" s="94"/>
      <c r="T31" s="94"/>
    </row>
    <row r="32" spans="1:20">
      <c r="A32" s="168" t="s">
        <v>104</v>
      </c>
      <c r="B32" s="114" t="s">
        <v>105</v>
      </c>
      <c r="C32" s="114"/>
      <c r="D32" s="4"/>
      <c r="E32" s="115"/>
      <c r="G32" s="129" t="s">
        <v>135</v>
      </c>
      <c r="H32" s="131" t="s">
        <v>137</v>
      </c>
      <c r="I32" s="131"/>
      <c r="J32" s="131"/>
      <c r="K32" s="131"/>
      <c r="L32" s="131"/>
      <c r="M32" s="132"/>
      <c r="N32" s="132"/>
      <c r="O32" s="133"/>
      <c r="P32" s="94"/>
      <c r="Q32" s="94"/>
      <c r="R32" s="94"/>
      <c r="S32" s="94"/>
      <c r="T32" s="94"/>
    </row>
    <row r="33" spans="1:20">
      <c r="A33" s="168" t="s">
        <v>106</v>
      </c>
      <c r="B33" s="114" t="s">
        <v>107</v>
      </c>
      <c r="C33" s="114"/>
      <c r="D33" s="4"/>
      <c r="E33" s="115"/>
      <c r="G33" s="134"/>
      <c r="H33" s="131"/>
      <c r="I33" s="131"/>
      <c r="J33" s="131"/>
      <c r="K33" s="131"/>
      <c r="L33" s="131"/>
      <c r="M33" s="132"/>
      <c r="N33" s="132"/>
      <c r="O33" s="133"/>
      <c r="P33" s="94"/>
      <c r="Q33" s="94"/>
      <c r="R33" s="94"/>
      <c r="S33" s="94"/>
      <c r="T33" s="94"/>
    </row>
    <row r="34" spans="1:20">
      <c r="A34" s="168" t="s">
        <v>108</v>
      </c>
      <c r="B34" s="114" t="s">
        <v>109</v>
      </c>
      <c r="C34" s="114"/>
      <c r="D34" s="4"/>
      <c r="E34" s="115"/>
      <c r="G34" s="135" t="s">
        <v>131</v>
      </c>
      <c r="H34" s="131"/>
      <c r="I34" s="131"/>
      <c r="J34" s="131"/>
      <c r="K34" s="131"/>
      <c r="L34" s="131"/>
      <c r="M34" s="132"/>
      <c r="N34" s="132"/>
      <c r="O34" s="133"/>
      <c r="P34" s="94"/>
      <c r="Q34" s="94"/>
      <c r="R34" s="94"/>
      <c r="S34" s="94"/>
      <c r="T34" s="94"/>
    </row>
    <row r="35" spans="1:20">
      <c r="A35" s="168" t="s">
        <v>110</v>
      </c>
      <c r="B35" s="114" t="s">
        <v>111</v>
      </c>
      <c r="C35" s="114"/>
      <c r="D35" s="4"/>
      <c r="E35" s="115"/>
      <c r="G35" s="147" t="s">
        <v>4</v>
      </c>
      <c r="H35" s="148" t="s">
        <v>142</v>
      </c>
      <c r="I35" s="148"/>
      <c r="J35" s="148"/>
      <c r="K35" s="148"/>
      <c r="L35" s="148"/>
      <c r="M35" s="149"/>
      <c r="N35" s="149"/>
      <c r="O35" s="150"/>
      <c r="P35" s="151"/>
      <c r="Q35" s="94"/>
      <c r="R35" s="94"/>
      <c r="S35" s="94"/>
      <c r="T35" s="94"/>
    </row>
    <row r="36" spans="1:20">
      <c r="A36" s="168" t="s">
        <v>113</v>
      </c>
      <c r="B36" s="114" t="s">
        <v>114</v>
      </c>
      <c r="C36" s="114"/>
      <c r="D36" s="4"/>
      <c r="E36" s="115"/>
      <c r="G36" s="147"/>
      <c r="H36" s="148" t="s">
        <v>143</v>
      </c>
      <c r="I36" s="148"/>
      <c r="J36" s="148"/>
      <c r="K36" s="148"/>
      <c r="L36" s="148"/>
      <c r="M36" s="149"/>
      <c r="N36" s="149"/>
      <c r="O36" s="150"/>
      <c r="P36" s="151"/>
      <c r="Q36" s="94"/>
      <c r="R36" s="94"/>
      <c r="S36" s="94"/>
      <c r="T36" s="94"/>
    </row>
    <row r="37" spans="1:20">
      <c r="A37" s="113"/>
      <c r="B37" s="114"/>
      <c r="C37" s="114"/>
      <c r="D37" s="4"/>
      <c r="E37" s="115"/>
      <c r="G37" s="147"/>
      <c r="H37" s="148" t="s">
        <v>159</v>
      </c>
      <c r="I37" s="148"/>
      <c r="J37" s="148"/>
      <c r="K37" s="148"/>
      <c r="L37" s="148"/>
      <c r="M37" s="149"/>
      <c r="N37" s="149"/>
      <c r="O37" s="150"/>
      <c r="P37" s="151"/>
      <c r="Q37" s="94"/>
      <c r="R37" s="94"/>
      <c r="S37" s="94"/>
      <c r="T37" s="94"/>
    </row>
    <row r="38" spans="1:20">
      <c r="A38" s="113"/>
      <c r="B38" s="114" t="s">
        <v>112</v>
      </c>
      <c r="C38" s="114"/>
      <c r="D38" s="4"/>
      <c r="E38" s="115"/>
      <c r="G38" s="147"/>
      <c r="H38" s="148"/>
      <c r="I38" s="148"/>
      <c r="J38" s="148"/>
      <c r="K38" s="148"/>
      <c r="L38" s="148"/>
      <c r="M38" s="149"/>
      <c r="N38" s="149"/>
      <c r="O38" s="150"/>
      <c r="P38" s="151"/>
      <c r="Q38" s="94"/>
      <c r="R38" s="94"/>
      <c r="S38" s="94"/>
      <c r="T38" s="94"/>
    </row>
    <row r="39" spans="1:20">
      <c r="A39" s="113"/>
      <c r="B39" s="114"/>
      <c r="C39" s="114"/>
      <c r="D39" s="4"/>
      <c r="E39" s="115"/>
      <c r="G39" s="147" t="s">
        <v>10</v>
      </c>
      <c r="H39" s="148" t="s">
        <v>144</v>
      </c>
      <c r="I39" s="148"/>
      <c r="J39" s="149"/>
      <c r="K39" s="149"/>
      <c r="L39" s="149"/>
      <c r="M39" s="149"/>
      <c r="N39" s="149"/>
      <c r="O39" s="150"/>
      <c r="P39" s="151"/>
      <c r="Q39" s="94"/>
      <c r="R39" s="94"/>
      <c r="S39" s="94"/>
      <c r="T39" s="94"/>
    </row>
    <row r="40" spans="1:20">
      <c r="A40" s="120"/>
      <c r="B40" s="114" t="s">
        <v>139</v>
      </c>
      <c r="C40" s="114"/>
      <c r="D40" s="4"/>
      <c r="E40" s="115"/>
      <c r="G40" s="147"/>
      <c r="H40" s="148" t="s">
        <v>145</v>
      </c>
      <c r="I40" s="148"/>
      <c r="J40" s="148"/>
      <c r="K40" s="148"/>
      <c r="L40" s="148"/>
      <c r="M40" s="148"/>
      <c r="N40" s="148"/>
      <c r="O40" s="152"/>
      <c r="P40" s="151"/>
      <c r="Q40" s="94"/>
      <c r="R40" s="94"/>
      <c r="S40" s="94"/>
      <c r="T40" s="94"/>
    </row>
    <row r="41" spans="1:20">
      <c r="A41" s="120"/>
      <c r="B41" s="4"/>
      <c r="C41" s="4"/>
      <c r="D41" s="4"/>
      <c r="E41" s="115"/>
      <c r="G41" s="147"/>
      <c r="H41" s="148" t="s">
        <v>160</v>
      </c>
      <c r="I41" s="148"/>
      <c r="J41" s="148"/>
      <c r="K41" s="148"/>
      <c r="L41" s="148"/>
      <c r="M41" s="148"/>
      <c r="N41" s="148"/>
      <c r="O41" s="152"/>
      <c r="P41" s="151"/>
      <c r="Q41" s="94"/>
      <c r="R41" s="94"/>
      <c r="S41" s="94"/>
      <c r="T41" s="94"/>
    </row>
    <row r="42" spans="1:20">
      <c r="A42" s="121" t="s">
        <v>131</v>
      </c>
      <c r="B42" s="4"/>
      <c r="C42" s="4"/>
      <c r="D42" s="4"/>
      <c r="E42" s="115"/>
      <c r="G42" s="147"/>
      <c r="H42" s="148"/>
      <c r="I42" s="148"/>
      <c r="J42" s="148"/>
      <c r="K42" s="148"/>
      <c r="L42" s="148"/>
      <c r="M42" s="148"/>
      <c r="N42" s="148"/>
      <c r="O42" s="152"/>
      <c r="P42" s="55"/>
    </row>
    <row r="43" spans="1:20">
      <c r="A43" s="129" t="s">
        <v>4</v>
      </c>
      <c r="B43" s="4" t="s">
        <v>126</v>
      </c>
      <c r="C43" s="4"/>
      <c r="D43" s="4"/>
      <c r="E43" s="115"/>
      <c r="G43" s="147" t="s">
        <v>14</v>
      </c>
      <c r="H43" s="148" t="s">
        <v>146</v>
      </c>
      <c r="I43" s="148"/>
      <c r="J43" s="148"/>
      <c r="K43" s="148"/>
      <c r="L43" s="148"/>
      <c r="M43" s="148"/>
      <c r="N43" s="148"/>
      <c r="O43" s="152"/>
      <c r="P43" s="55"/>
    </row>
    <row r="44" spans="1:20">
      <c r="A44" s="129"/>
      <c r="B44" s="4" t="s">
        <v>130</v>
      </c>
      <c r="C44" s="4"/>
      <c r="D44" s="4"/>
      <c r="E44" s="115"/>
      <c r="G44" s="147"/>
      <c r="H44" s="148" t="s">
        <v>147</v>
      </c>
      <c r="I44" s="148"/>
      <c r="J44" s="148"/>
      <c r="K44" s="148"/>
      <c r="L44" s="148"/>
      <c r="M44" s="148"/>
      <c r="N44" s="148"/>
      <c r="O44" s="152"/>
      <c r="P44" s="55"/>
    </row>
    <row r="45" spans="1:20">
      <c r="A45" s="129"/>
      <c r="B45" s="122" t="s">
        <v>180</v>
      </c>
      <c r="C45" s="4"/>
      <c r="D45" s="4"/>
      <c r="E45" s="115"/>
      <c r="G45" s="147"/>
      <c r="H45" s="148" t="s">
        <v>161</v>
      </c>
      <c r="I45" s="148"/>
      <c r="J45" s="148"/>
      <c r="K45" s="148"/>
      <c r="L45" s="148"/>
      <c r="M45" s="148"/>
      <c r="N45" s="148"/>
      <c r="O45" s="152"/>
      <c r="P45" s="55"/>
    </row>
    <row r="46" spans="1:20" ht="15" thickBot="1">
      <c r="A46" s="129"/>
      <c r="B46" s="4"/>
      <c r="C46" s="4"/>
      <c r="D46" s="4"/>
      <c r="E46" s="115"/>
      <c r="G46" s="153"/>
      <c r="H46" s="154"/>
      <c r="I46" s="154"/>
      <c r="J46" s="154"/>
      <c r="K46" s="154"/>
      <c r="L46" s="154"/>
      <c r="M46" s="154"/>
      <c r="N46" s="154"/>
      <c r="O46" s="155"/>
      <c r="P46" s="55"/>
    </row>
    <row r="47" spans="1:20">
      <c r="A47" s="129"/>
      <c r="B47" s="4" t="s">
        <v>179</v>
      </c>
      <c r="C47" s="122"/>
      <c r="D47" s="4"/>
      <c r="E47" s="115"/>
      <c r="G47" s="158" t="s">
        <v>152</v>
      </c>
      <c r="H47" s="159"/>
      <c r="I47" s="159"/>
      <c r="J47" s="159"/>
      <c r="K47" s="111"/>
      <c r="L47" s="111"/>
      <c r="M47" s="159"/>
      <c r="N47" s="159"/>
      <c r="O47" s="160"/>
      <c r="P47" s="55"/>
    </row>
    <row r="48" spans="1:20">
      <c r="A48" s="129"/>
      <c r="B48" s="4"/>
      <c r="C48" s="4"/>
      <c r="D48" s="4"/>
      <c r="E48" s="115"/>
      <c r="G48" s="147" t="s">
        <v>133</v>
      </c>
      <c r="H48" s="146" t="s">
        <v>141</v>
      </c>
      <c r="I48" s="161"/>
      <c r="J48" s="161"/>
      <c r="K48" s="4"/>
      <c r="L48" s="4"/>
      <c r="M48" s="161"/>
      <c r="N48" s="161"/>
      <c r="O48" s="162"/>
      <c r="P48" s="55"/>
    </row>
    <row r="49" spans="1:16">
      <c r="A49" s="129" t="s">
        <v>10</v>
      </c>
      <c r="B49" s="4" t="s">
        <v>125</v>
      </c>
      <c r="C49" s="4"/>
      <c r="D49" s="4"/>
      <c r="E49" s="115"/>
      <c r="G49" s="147" t="s">
        <v>134</v>
      </c>
      <c r="H49" s="148" t="s">
        <v>148</v>
      </c>
      <c r="I49" s="148"/>
      <c r="J49" s="148"/>
      <c r="K49" s="4"/>
      <c r="L49" s="4"/>
      <c r="M49" s="148"/>
      <c r="N49" s="148"/>
      <c r="O49" s="152"/>
      <c r="P49" s="55"/>
    </row>
    <row r="50" spans="1:16">
      <c r="A50" s="129"/>
      <c r="B50" s="4" t="s">
        <v>129</v>
      </c>
      <c r="C50" s="4"/>
      <c r="D50" s="4"/>
      <c r="E50" s="115"/>
      <c r="G50" s="147" t="s">
        <v>135</v>
      </c>
      <c r="H50" s="148" t="s">
        <v>151</v>
      </c>
      <c r="I50" s="148"/>
      <c r="J50" s="148"/>
      <c r="K50" s="4"/>
      <c r="L50" s="4"/>
      <c r="M50" s="148"/>
      <c r="N50" s="148"/>
      <c r="O50" s="152"/>
      <c r="P50" s="55"/>
    </row>
    <row r="51" spans="1:16">
      <c r="A51" s="129"/>
      <c r="B51" s="122" t="s">
        <v>178</v>
      </c>
      <c r="C51" s="4"/>
      <c r="D51" s="4"/>
      <c r="E51" s="115"/>
      <c r="G51" s="163"/>
      <c r="H51" s="148"/>
      <c r="I51" s="148"/>
      <c r="J51" s="148"/>
      <c r="K51" s="148"/>
      <c r="L51" s="148"/>
      <c r="M51" s="148"/>
      <c r="N51" s="148"/>
      <c r="O51" s="152"/>
      <c r="P51" s="55"/>
    </row>
    <row r="52" spans="1:16">
      <c r="A52" s="129"/>
      <c r="B52" s="4"/>
      <c r="C52" s="4"/>
      <c r="D52" s="4"/>
      <c r="E52" s="115"/>
      <c r="G52" s="164" t="s">
        <v>131</v>
      </c>
      <c r="H52" s="148"/>
      <c r="I52" s="148"/>
      <c r="J52" s="148"/>
      <c r="K52" s="148"/>
      <c r="L52" s="148"/>
      <c r="M52" s="148"/>
      <c r="N52" s="148"/>
      <c r="O52" s="152"/>
      <c r="P52" s="55"/>
    </row>
    <row r="53" spans="1:16">
      <c r="A53" s="129"/>
      <c r="B53" s="4" t="s">
        <v>181</v>
      </c>
      <c r="C53" s="4"/>
      <c r="D53" s="4"/>
      <c r="E53" s="115"/>
      <c r="G53" s="147" t="s">
        <v>4</v>
      </c>
      <c r="H53" s="148" t="s">
        <v>157</v>
      </c>
      <c r="I53" s="148"/>
      <c r="J53" s="148"/>
      <c r="K53" s="148"/>
      <c r="L53" s="148"/>
      <c r="M53" s="148"/>
      <c r="N53" s="148"/>
      <c r="O53" s="152"/>
      <c r="P53" s="55"/>
    </row>
    <row r="54" spans="1:16">
      <c r="A54" s="129"/>
      <c r="B54" s="4"/>
      <c r="C54" s="4"/>
      <c r="D54" s="4"/>
      <c r="E54" s="115"/>
      <c r="G54" s="147"/>
      <c r="H54" s="148" t="s">
        <v>158</v>
      </c>
      <c r="I54" s="148"/>
      <c r="J54" s="148"/>
      <c r="K54" s="148"/>
      <c r="L54" s="148"/>
      <c r="M54" s="148"/>
      <c r="N54" s="148"/>
      <c r="O54" s="152"/>
    </row>
    <row r="55" spans="1:16">
      <c r="A55" s="129" t="s">
        <v>14</v>
      </c>
      <c r="B55" s="4" t="s">
        <v>127</v>
      </c>
      <c r="C55" s="4"/>
      <c r="D55" s="4"/>
      <c r="E55" s="115"/>
      <c r="G55" s="147"/>
      <c r="H55" s="148" t="s">
        <v>162</v>
      </c>
      <c r="I55" s="148"/>
      <c r="J55" s="148"/>
      <c r="K55" s="148"/>
      <c r="L55" s="148"/>
      <c r="M55" s="148"/>
      <c r="N55" s="148"/>
      <c r="O55" s="152"/>
    </row>
    <row r="56" spans="1:16">
      <c r="A56" s="129"/>
      <c r="B56" s="4" t="s">
        <v>128</v>
      </c>
      <c r="C56" s="4"/>
      <c r="D56" s="4"/>
      <c r="E56" s="115"/>
      <c r="G56" s="147"/>
      <c r="H56" s="148"/>
      <c r="I56" s="148"/>
      <c r="J56" s="148"/>
      <c r="K56" s="148"/>
      <c r="L56" s="148"/>
      <c r="M56" s="148"/>
      <c r="N56" s="148"/>
      <c r="O56" s="152"/>
    </row>
    <row r="57" spans="1:16">
      <c r="A57" s="129"/>
      <c r="B57" s="122" t="s">
        <v>182</v>
      </c>
      <c r="C57" s="4"/>
      <c r="D57" s="4"/>
      <c r="E57" s="115"/>
      <c r="G57" s="147" t="s">
        <v>10</v>
      </c>
      <c r="H57" s="148" t="s">
        <v>163</v>
      </c>
      <c r="I57" s="148"/>
      <c r="J57" s="148"/>
      <c r="K57" s="148"/>
      <c r="L57" s="148"/>
      <c r="M57" s="148"/>
      <c r="N57" s="148"/>
      <c r="O57" s="152"/>
    </row>
    <row r="58" spans="1:16">
      <c r="A58" s="120"/>
      <c r="B58" s="4"/>
      <c r="C58" s="4"/>
      <c r="D58" s="4"/>
      <c r="E58" s="115"/>
      <c r="G58" s="147"/>
      <c r="H58" s="148" t="s">
        <v>164</v>
      </c>
      <c r="I58" s="148"/>
      <c r="J58" s="148"/>
      <c r="K58" s="148"/>
      <c r="L58" s="148"/>
      <c r="M58" s="148"/>
      <c r="N58" s="148"/>
      <c r="O58" s="152"/>
    </row>
    <row r="59" spans="1:16">
      <c r="A59" s="120"/>
      <c r="B59" s="4" t="s">
        <v>183</v>
      </c>
      <c r="C59" s="4"/>
      <c r="D59" s="4"/>
      <c r="E59" s="115"/>
      <c r="G59" s="147"/>
      <c r="H59" s="148" t="s">
        <v>167</v>
      </c>
      <c r="I59" s="148"/>
      <c r="J59" s="148"/>
      <c r="K59" s="148"/>
      <c r="L59" s="148"/>
      <c r="M59" s="148"/>
      <c r="N59" s="148"/>
      <c r="O59" s="152"/>
    </row>
    <row r="60" spans="1:16" ht="15" thickBot="1">
      <c r="A60" s="123"/>
      <c r="B60" s="116"/>
      <c r="C60" s="116"/>
      <c r="D60" s="116"/>
      <c r="E60" s="117"/>
      <c r="G60" s="147"/>
      <c r="H60" s="148"/>
      <c r="I60" s="148"/>
      <c r="J60" s="148"/>
      <c r="K60" s="148"/>
      <c r="L60" s="148"/>
      <c r="M60" s="148"/>
      <c r="N60" s="148"/>
      <c r="O60" s="152"/>
    </row>
    <row r="61" spans="1:16">
      <c r="G61" s="147" t="s">
        <v>14</v>
      </c>
      <c r="H61" s="148" t="s">
        <v>165</v>
      </c>
      <c r="I61" s="148"/>
      <c r="J61" s="148"/>
      <c r="K61" s="148"/>
      <c r="L61" s="148"/>
      <c r="M61" s="148"/>
      <c r="N61" s="148"/>
      <c r="O61" s="152"/>
    </row>
    <row r="62" spans="1:16">
      <c r="G62" s="147"/>
      <c r="H62" s="148" t="s">
        <v>166</v>
      </c>
      <c r="I62" s="148"/>
      <c r="J62" s="148"/>
      <c r="K62" s="148"/>
      <c r="L62" s="148"/>
      <c r="M62" s="148"/>
      <c r="N62" s="148"/>
      <c r="O62" s="152"/>
    </row>
    <row r="63" spans="1:16">
      <c r="G63" s="147"/>
      <c r="H63" s="148" t="s">
        <v>168</v>
      </c>
      <c r="I63" s="148"/>
      <c r="J63" s="148"/>
      <c r="K63" s="148"/>
      <c r="L63" s="148"/>
      <c r="M63" s="148"/>
      <c r="N63" s="148"/>
      <c r="O63" s="152"/>
    </row>
    <row r="64" spans="1:16" ht="15" thickBot="1">
      <c r="G64" s="165"/>
      <c r="H64" s="154"/>
      <c r="I64" s="154"/>
      <c r="J64" s="154"/>
      <c r="K64" s="154"/>
      <c r="L64" s="154"/>
      <c r="M64" s="154"/>
      <c r="N64" s="154"/>
      <c r="O64" s="155"/>
    </row>
    <row r="65" spans="7:16">
      <c r="G65" s="158" t="s">
        <v>153</v>
      </c>
      <c r="H65" s="159"/>
      <c r="I65" s="159"/>
      <c r="J65" s="159"/>
      <c r="K65" s="159"/>
      <c r="L65" s="159"/>
      <c r="M65" s="166"/>
      <c r="N65" s="166"/>
      <c r="O65" s="167"/>
    </row>
    <row r="66" spans="7:16">
      <c r="G66" s="147" t="s">
        <v>133</v>
      </c>
      <c r="H66" s="146" t="s">
        <v>154</v>
      </c>
      <c r="I66" s="161"/>
      <c r="J66" s="161"/>
      <c r="K66" s="161"/>
      <c r="L66" s="161"/>
      <c r="M66" s="148"/>
      <c r="N66" s="148"/>
      <c r="O66" s="152"/>
    </row>
    <row r="67" spans="7:16">
      <c r="G67" s="147" t="s">
        <v>134</v>
      </c>
      <c r="H67" s="148" t="s">
        <v>155</v>
      </c>
      <c r="I67" s="148"/>
      <c r="J67" s="148"/>
      <c r="K67" s="148"/>
      <c r="L67" s="148"/>
      <c r="M67" s="148"/>
      <c r="N67" s="148"/>
      <c r="O67" s="152"/>
    </row>
    <row r="68" spans="7:16">
      <c r="G68" s="147" t="s">
        <v>135</v>
      </c>
      <c r="H68" s="148" t="s">
        <v>156</v>
      </c>
      <c r="I68" s="148"/>
      <c r="J68" s="148"/>
      <c r="K68" s="148"/>
      <c r="L68" s="148"/>
      <c r="M68" s="148"/>
      <c r="N68" s="148"/>
      <c r="O68" s="152"/>
      <c r="P68" s="4"/>
    </row>
    <row r="69" spans="7:16">
      <c r="G69" s="163"/>
      <c r="H69" s="148"/>
      <c r="I69" s="148"/>
      <c r="J69" s="148"/>
      <c r="K69" s="148"/>
      <c r="L69" s="148"/>
      <c r="M69" s="148"/>
      <c r="N69" s="148"/>
      <c r="O69" s="152"/>
      <c r="P69" s="4"/>
    </row>
    <row r="70" spans="7:16">
      <c r="G70" s="164" t="s">
        <v>131</v>
      </c>
      <c r="H70" s="148"/>
      <c r="I70" s="148"/>
      <c r="J70" s="148"/>
      <c r="K70" s="148"/>
      <c r="L70" s="148"/>
      <c r="M70" s="148"/>
      <c r="N70" s="148"/>
      <c r="O70" s="152"/>
      <c r="P70" s="4"/>
    </row>
    <row r="71" spans="7:16">
      <c r="G71" s="147" t="s">
        <v>4</v>
      </c>
      <c r="H71" s="148" t="s">
        <v>169</v>
      </c>
      <c r="I71" s="148"/>
      <c r="J71" s="148"/>
      <c r="K71" s="148"/>
      <c r="L71" s="148"/>
      <c r="M71" s="148"/>
      <c r="N71" s="148"/>
      <c r="O71" s="152"/>
      <c r="P71" s="4"/>
    </row>
    <row r="72" spans="7:16">
      <c r="G72" s="147"/>
      <c r="H72" s="148" t="s">
        <v>170</v>
      </c>
      <c r="I72" s="148"/>
      <c r="J72" s="148"/>
      <c r="K72" s="148"/>
      <c r="L72" s="148"/>
      <c r="M72" s="148"/>
      <c r="N72" s="148"/>
      <c r="O72" s="152"/>
      <c r="P72" s="4"/>
    </row>
    <row r="73" spans="7:16">
      <c r="G73" s="147"/>
      <c r="H73" s="148" t="s">
        <v>175</v>
      </c>
      <c r="I73" s="148"/>
      <c r="J73" s="148"/>
      <c r="K73" s="148"/>
      <c r="L73" s="148"/>
      <c r="M73" s="148"/>
      <c r="N73" s="148"/>
      <c r="O73" s="152"/>
      <c r="P73" s="4"/>
    </row>
    <row r="74" spans="7:16">
      <c r="G74" s="147"/>
      <c r="H74" s="148"/>
      <c r="I74" s="148"/>
      <c r="J74" s="148"/>
      <c r="K74" s="148"/>
      <c r="L74" s="148"/>
      <c r="M74" s="148"/>
      <c r="N74" s="148"/>
      <c r="O74" s="152"/>
      <c r="P74" s="4"/>
    </row>
    <row r="75" spans="7:16">
      <c r="G75" s="147" t="s">
        <v>10</v>
      </c>
      <c r="H75" s="148" t="s">
        <v>171</v>
      </c>
      <c r="I75" s="148"/>
      <c r="J75" s="148"/>
      <c r="K75" s="148"/>
      <c r="L75" s="148"/>
      <c r="M75" s="148"/>
      <c r="N75" s="148"/>
      <c r="O75" s="152"/>
      <c r="P75" s="4"/>
    </row>
    <row r="76" spans="7:16">
      <c r="G76" s="147"/>
      <c r="H76" s="148" t="s">
        <v>172</v>
      </c>
      <c r="I76" s="148"/>
      <c r="J76" s="148"/>
      <c r="K76" s="148"/>
      <c r="L76" s="148"/>
      <c r="M76" s="148"/>
      <c r="N76" s="148"/>
      <c r="O76" s="152"/>
      <c r="P76" s="4"/>
    </row>
    <row r="77" spans="7:16">
      <c r="G77" s="147"/>
      <c r="H77" s="148" t="s">
        <v>177</v>
      </c>
      <c r="I77" s="148"/>
      <c r="J77" s="148"/>
      <c r="K77" s="148"/>
      <c r="L77" s="148"/>
      <c r="M77" s="148"/>
      <c r="N77" s="148"/>
      <c r="O77" s="152"/>
      <c r="P77" s="4"/>
    </row>
    <row r="78" spans="7:16">
      <c r="G78" s="147"/>
      <c r="H78" s="148"/>
      <c r="I78" s="148"/>
      <c r="J78" s="148"/>
      <c r="K78" s="148"/>
      <c r="L78" s="148"/>
      <c r="M78" s="148"/>
      <c r="N78" s="148"/>
      <c r="O78" s="152"/>
    </row>
    <row r="79" spans="7:16">
      <c r="G79" s="147" t="s">
        <v>14</v>
      </c>
      <c r="H79" s="148" t="s">
        <v>173</v>
      </c>
      <c r="I79" s="148"/>
      <c r="J79" s="148"/>
      <c r="K79" s="148"/>
      <c r="L79" s="148"/>
      <c r="M79" s="148"/>
      <c r="N79" s="148"/>
      <c r="O79" s="152"/>
    </row>
    <row r="80" spans="7:16">
      <c r="G80" s="147"/>
      <c r="H80" s="148" t="s">
        <v>174</v>
      </c>
      <c r="I80" s="148"/>
      <c r="J80" s="148"/>
      <c r="K80" s="148"/>
      <c r="L80" s="148"/>
      <c r="M80" s="148"/>
      <c r="N80" s="148"/>
      <c r="O80" s="152"/>
    </row>
    <row r="81" spans="7:15">
      <c r="G81" s="147"/>
      <c r="H81" s="148" t="s">
        <v>176</v>
      </c>
      <c r="I81" s="148"/>
      <c r="J81" s="148"/>
      <c r="K81" s="148"/>
      <c r="L81" s="148"/>
      <c r="M81" s="148"/>
      <c r="N81" s="148"/>
      <c r="O81" s="152"/>
    </row>
    <row r="82" spans="7:15" ht="15" thickBot="1">
      <c r="G82" s="165"/>
      <c r="H82" s="154"/>
      <c r="I82" s="154"/>
      <c r="J82" s="154"/>
      <c r="K82" s="154"/>
      <c r="L82" s="154"/>
      <c r="M82" s="154"/>
      <c r="N82" s="154"/>
      <c r="O82" s="155"/>
    </row>
    <row r="83" spans="7:15">
      <c r="G83" s="75"/>
      <c r="H83" s="75"/>
      <c r="I83" s="75"/>
      <c r="J83" s="75"/>
      <c r="K83" s="75"/>
      <c r="L83" s="75"/>
      <c r="M83" s="75"/>
      <c r="N83" s="75"/>
      <c r="O83" s="75"/>
    </row>
    <row r="84" spans="7:15">
      <c r="G84" s="75"/>
      <c r="H84" s="75"/>
      <c r="I84" s="75"/>
      <c r="J84" s="75"/>
      <c r="K84" s="75"/>
      <c r="L84" s="75"/>
      <c r="M84" s="75"/>
      <c r="N84" s="75"/>
      <c r="O84" s="75"/>
    </row>
    <row r="85" spans="7:15">
      <c r="G85" s="75"/>
      <c r="H85" s="75"/>
      <c r="I85" s="75"/>
      <c r="J85" s="75"/>
      <c r="K85" s="75"/>
      <c r="L85" s="75"/>
      <c r="M85" s="75"/>
      <c r="N85" s="75"/>
      <c r="O85" s="75"/>
    </row>
    <row r="86" spans="7:15">
      <c r="G86" s="75"/>
      <c r="H86" s="75"/>
      <c r="I86" s="75"/>
      <c r="J86" s="75"/>
      <c r="K86" s="75"/>
      <c r="L86" s="75"/>
      <c r="M86" s="75"/>
      <c r="N86" s="75"/>
      <c r="O86" s="75"/>
    </row>
    <row r="87" spans="7:15">
      <c r="G87" s="75"/>
      <c r="H87" s="75"/>
      <c r="I87" s="75"/>
      <c r="J87" s="75"/>
      <c r="K87" s="75"/>
      <c r="L87" s="75"/>
      <c r="M87" s="75"/>
      <c r="N87" s="75"/>
      <c r="O87" s="75"/>
    </row>
    <row r="88" spans="7:15">
      <c r="G88" s="75"/>
      <c r="H88" s="75"/>
      <c r="I88" s="75"/>
      <c r="J88" s="75"/>
      <c r="K88" s="75"/>
      <c r="L88" s="75"/>
      <c r="M88" s="75"/>
      <c r="N88" s="75"/>
      <c r="O88" s="75"/>
    </row>
    <row r="89" spans="7:15">
      <c r="G89" s="75"/>
      <c r="H89" s="75"/>
      <c r="I89" s="75"/>
      <c r="J89" s="75"/>
      <c r="K89" s="75"/>
      <c r="L89" s="75"/>
      <c r="M89" s="75"/>
      <c r="N89" s="75"/>
      <c r="O89" s="75"/>
    </row>
    <row r="90" spans="7:15">
      <c r="G90" s="75"/>
      <c r="H90" s="75"/>
      <c r="I90" s="75"/>
      <c r="J90" s="75"/>
      <c r="K90" s="75"/>
      <c r="L90" s="75"/>
      <c r="M90" s="75"/>
      <c r="N90" s="75"/>
      <c r="O90" s="75"/>
    </row>
    <row r="91" spans="7:15">
      <c r="G91" s="75"/>
      <c r="H91" s="75"/>
      <c r="I91" s="75"/>
      <c r="J91" s="75"/>
      <c r="K91" s="75"/>
      <c r="L91" s="75"/>
      <c r="M91" s="75"/>
      <c r="N91" s="75"/>
      <c r="O91" s="75"/>
    </row>
    <row r="92" spans="7:15">
      <c r="G92" s="75"/>
      <c r="H92" s="75"/>
      <c r="I92" s="75"/>
      <c r="J92" s="75"/>
      <c r="K92" s="75"/>
      <c r="L92" s="75"/>
      <c r="M92" s="75"/>
      <c r="N92" s="75"/>
      <c r="O92" s="75"/>
    </row>
    <row r="93" spans="7:15">
      <c r="G93" s="75"/>
      <c r="H93" s="75"/>
      <c r="I93" s="75"/>
      <c r="J93" s="75"/>
      <c r="K93" s="75"/>
      <c r="L93" s="75"/>
      <c r="M93" s="75"/>
      <c r="N93" s="75"/>
      <c r="O93" s="75"/>
    </row>
    <row r="94" spans="7:15">
      <c r="G94" s="75"/>
      <c r="H94" s="75"/>
      <c r="I94" s="75"/>
      <c r="J94" s="75"/>
      <c r="K94" s="75"/>
      <c r="L94" s="75"/>
      <c r="M94" s="75"/>
      <c r="N94" s="75"/>
      <c r="O94" s="75"/>
    </row>
    <row r="95" spans="7:15">
      <c r="G95" s="75"/>
      <c r="H95" s="75"/>
      <c r="I95" s="75"/>
      <c r="J95" s="75"/>
      <c r="K95" s="75"/>
      <c r="L95" s="75"/>
      <c r="M95" s="75"/>
      <c r="N95" s="75"/>
      <c r="O95" s="75"/>
    </row>
    <row r="96" spans="7:15">
      <c r="G96" s="75"/>
      <c r="H96" s="75"/>
      <c r="I96" s="75"/>
      <c r="J96" s="75"/>
      <c r="K96" s="75"/>
      <c r="L96" s="75"/>
      <c r="M96" s="75"/>
      <c r="N96" s="75"/>
      <c r="O96" s="75"/>
    </row>
    <row r="97" spans="7:15">
      <c r="G97" s="75"/>
      <c r="H97" s="75"/>
      <c r="I97" s="75"/>
      <c r="J97" s="75"/>
      <c r="K97" s="75"/>
      <c r="L97" s="75"/>
      <c r="M97" s="75"/>
      <c r="N97" s="75"/>
      <c r="O97" s="75"/>
    </row>
    <row r="98" spans="7:15">
      <c r="G98" s="75"/>
      <c r="H98" s="75"/>
      <c r="I98" s="75"/>
      <c r="J98" s="75"/>
      <c r="K98" s="75"/>
      <c r="L98" s="75"/>
      <c r="M98" s="75"/>
      <c r="N98" s="75"/>
      <c r="O98" s="75"/>
    </row>
    <row r="99" spans="7:15">
      <c r="G99" s="75"/>
      <c r="H99" s="75"/>
      <c r="I99" s="75"/>
      <c r="J99" s="75"/>
      <c r="K99" s="75"/>
      <c r="L99" s="75"/>
      <c r="M99" s="75"/>
      <c r="N99" s="75"/>
      <c r="O99" s="75"/>
    </row>
    <row r="100" spans="7:15">
      <c r="G100" s="75"/>
      <c r="H100" s="75"/>
      <c r="I100" s="75"/>
      <c r="J100" s="75"/>
      <c r="K100" s="75"/>
      <c r="L100" s="75"/>
      <c r="M100" s="75"/>
      <c r="N100" s="75"/>
      <c r="O100" s="75"/>
    </row>
    <row r="101" spans="7:15">
      <c r="G101" s="75"/>
      <c r="H101" s="75"/>
      <c r="I101" s="75"/>
      <c r="J101" s="75"/>
      <c r="K101" s="75"/>
      <c r="L101" s="75"/>
      <c r="M101" s="75"/>
      <c r="N101" s="75"/>
      <c r="O101" s="75"/>
    </row>
    <row r="102" spans="7:15">
      <c r="G102" s="75"/>
      <c r="H102" s="75"/>
      <c r="I102" s="75"/>
      <c r="J102" s="75"/>
      <c r="K102" s="75"/>
      <c r="L102" s="75"/>
      <c r="M102" s="75"/>
      <c r="N102" s="75"/>
      <c r="O102" s="75"/>
    </row>
    <row r="103" spans="7:15">
      <c r="G103" s="75"/>
      <c r="H103" s="75"/>
      <c r="I103" s="75"/>
      <c r="J103" s="75"/>
      <c r="K103" s="75"/>
      <c r="L103" s="75"/>
      <c r="M103" s="75"/>
      <c r="N103" s="75"/>
      <c r="O103" s="75"/>
    </row>
    <row r="104" spans="7:15">
      <c r="G104" s="75"/>
      <c r="H104" s="75"/>
      <c r="I104" s="75"/>
      <c r="J104" s="75"/>
      <c r="K104" s="75"/>
      <c r="L104" s="75"/>
      <c r="M104" s="75"/>
      <c r="N104" s="75"/>
      <c r="O104" s="75"/>
    </row>
    <row r="105" spans="7:15">
      <c r="G105" s="75"/>
      <c r="H105" s="75"/>
      <c r="I105" s="75"/>
      <c r="J105" s="75"/>
      <c r="K105" s="75"/>
      <c r="L105" s="75"/>
      <c r="M105" s="75"/>
      <c r="N105" s="75"/>
      <c r="O105" s="75"/>
    </row>
    <row r="106" spans="7:15">
      <c r="G106" s="75"/>
      <c r="H106" s="75"/>
      <c r="I106" s="75"/>
      <c r="J106" s="75"/>
      <c r="K106" s="75"/>
      <c r="L106" s="75"/>
      <c r="M106" s="75"/>
      <c r="N106" s="75"/>
      <c r="O106" s="75"/>
    </row>
    <row r="107" spans="7:15">
      <c r="G107" s="75"/>
      <c r="H107" s="75"/>
      <c r="I107" s="75"/>
      <c r="J107" s="75"/>
      <c r="K107" s="75"/>
      <c r="L107" s="75"/>
      <c r="M107" s="75"/>
      <c r="N107" s="75"/>
      <c r="O107" s="75"/>
    </row>
    <row r="108" spans="7:15">
      <c r="G108" s="75"/>
      <c r="H108" s="75"/>
      <c r="I108" s="75"/>
      <c r="J108" s="75"/>
      <c r="K108" s="75"/>
      <c r="L108" s="75"/>
      <c r="M108" s="75"/>
      <c r="N108" s="75"/>
      <c r="O108" s="75"/>
    </row>
    <row r="109" spans="7:15">
      <c r="G109" s="75"/>
      <c r="H109" s="75"/>
      <c r="I109" s="75"/>
      <c r="J109" s="75"/>
      <c r="K109" s="75"/>
      <c r="L109" s="75"/>
      <c r="M109" s="75"/>
      <c r="N109" s="75"/>
      <c r="O109" s="75"/>
    </row>
    <row r="110" spans="7:15">
      <c r="G110" s="75"/>
      <c r="H110" s="75"/>
      <c r="I110" s="75"/>
      <c r="J110" s="75"/>
      <c r="K110" s="75"/>
      <c r="L110" s="75"/>
      <c r="M110" s="75"/>
      <c r="N110" s="75"/>
      <c r="O110" s="75"/>
    </row>
    <row r="111" spans="7:15">
      <c r="G111" s="75"/>
      <c r="H111" s="75"/>
      <c r="I111" s="75"/>
      <c r="J111" s="75"/>
      <c r="K111" s="75"/>
      <c r="L111" s="75"/>
      <c r="M111" s="75"/>
      <c r="N111" s="75"/>
      <c r="O111" s="75"/>
    </row>
    <row r="112" spans="7:15">
      <c r="G112" s="75"/>
      <c r="H112" s="75"/>
      <c r="I112" s="75"/>
      <c r="J112" s="75"/>
      <c r="K112" s="75"/>
      <c r="L112" s="75"/>
      <c r="M112" s="75"/>
      <c r="N112" s="75"/>
      <c r="O112" s="75"/>
    </row>
    <row r="113" spans="7:15">
      <c r="G113" s="75"/>
      <c r="H113" s="75"/>
      <c r="I113" s="75"/>
      <c r="J113" s="75"/>
      <c r="K113" s="75"/>
      <c r="L113" s="75"/>
      <c r="M113" s="75"/>
      <c r="N113" s="75"/>
      <c r="O113" s="75"/>
    </row>
    <row r="114" spans="7:15">
      <c r="G114" s="75"/>
      <c r="H114" s="75"/>
      <c r="I114" s="75"/>
      <c r="J114" s="75"/>
      <c r="K114" s="75"/>
      <c r="L114" s="75"/>
      <c r="M114" s="75"/>
      <c r="N114" s="75"/>
      <c r="O114" s="75"/>
    </row>
    <row r="115" spans="7:15">
      <c r="G115" s="75"/>
      <c r="H115" s="75"/>
      <c r="I115" s="75"/>
      <c r="J115" s="75"/>
      <c r="K115" s="75"/>
      <c r="L115" s="75"/>
      <c r="M115" s="75"/>
      <c r="N115" s="75"/>
      <c r="O115" s="75"/>
    </row>
    <row r="116" spans="7:15">
      <c r="G116" s="75"/>
      <c r="H116" s="75"/>
      <c r="I116" s="75"/>
      <c r="J116" s="75"/>
      <c r="K116" s="75"/>
      <c r="L116" s="75"/>
      <c r="M116" s="75"/>
      <c r="N116" s="75"/>
      <c r="O116" s="75"/>
    </row>
    <row r="117" spans="7:15">
      <c r="G117" s="75"/>
      <c r="H117" s="75"/>
      <c r="I117" s="75"/>
      <c r="J117" s="75"/>
      <c r="K117" s="75"/>
      <c r="L117" s="75"/>
      <c r="M117" s="75"/>
      <c r="N117" s="75"/>
      <c r="O117" s="75"/>
    </row>
    <row r="118" spans="7:15">
      <c r="G118" s="75"/>
      <c r="H118" s="75"/>
      <c r="I118" s="75"/>
      <c r="J118" s="75"/>
      <c r="K118" s="75"/>
      <c r="L118" s="75"/>
      <c r="M118" s="75"/>
      <c r="N118" s="75"/>
      <c r="O118" s="75"/>
    </row>
    <row r="119" spans="7:15">
      <c r="G119" s="75"/>
      <c r="H119" s="75"/>
      <c r="I119" s="75"/>
      <c r="J119" s="75"/>
      <c r="K119" s="75"/>
      <c r="L119" s="75"/>
      <c r="M119" s="75"/>
      <c r="N119" s="75"/>
      <c r="O119" s="75"/>
    </row>
    <row r="120" spans="7:15">
      <c r="G120" s="75"/>
      <c r="H120" s="75"/>
      <c r="I120" s="75"/>
      <c r="J120" s="75"/>
      <c r="K120" s="75"/>
      <c r="L120" s="75"/>
      <c r="M120" s="75"/>
      <c r="N120" s="75"/>
      <c r="O120" s="75"/>
    </row>
    <row r="121" spans="7:15">
      <c r="G121" s="75"/>
      <c r="H121" s="75"/>
      <c r="I121" s="75"/>
      <c r="J121" s="75"/>
      <c r="K121" s="75"/>
      <c r="L121" s="75"/>
      <c r="M121" s="75"/>
      <c r="N121" s="75"/>
      <c r="O121" s="75"/>
    </row>
    <row r="122" spans="7:15">
      <c r="G122" s="75"/>
      <c r="H122" s="75"/>
      <c r="I122" s="75"/>
      <c r="J122" s="75"/>
      <c r="K122" s="75"/>
      <c r="L122" s="75"/>
      <c r="M122" s="75"/>
      <c r="N122" s="75"/>
      <c r="O122" s="75"/>
    </row>
    <row r="123" spans="7:15">
      <c r="G123" s="75"/>
      <c r="H123" s="75"/>
      <c r="I123" s="75"/>
      <c r="J123" s="75"/>
      <c r="K123" s="75"/>
      <c r="L123" s="75"/>
      <c r="M123" s="75"/>
      <c r="N123" s="75"/>
      <c r="O123" s="75"/>
    </row>
    <row r="124" spans="7:15">
      <c r="G124" s="75"/>
      <c r="H124" s="75"/>
      <c r="I124" s="75"/>
      <c r="J124" s="75"/>
      <c r="K124" s="75"/>
      <c r="L124" s="75"/>
      <c r="M124" s="75"/>
      <c r="N124" s="75"/>
      <c r="O124" s="75"/>
    </row>
    <row r="125" spans="7:15">
      <c r="G125" s="75"/>
      <c r="H125" s="75"/>
      <c r="I125" s="75"/>
      <c r="J125" s="75"/>
      <c r="K125" s="75"/>
      <c r="L125" s="75"/>
      <c r="M125" s="75"/>
      <c r="N125" s="75"/>
      <c r="O125" s="75"/>
    </row>
    <row r="126" spans="7:15">
      <c r="G126" s="75"/>
      <c r="H126" s="75"/>
      <c r="I126" s="75"/>
      <c r="J126" s="75"/>
      <c r="K126" s="75"/>
      <c r="L126" s="75"/>
      <c r="M126" s="75"/>
      <c r="N126" s="75"/>
      <c r="O126" s="75"/>
    </row>
    <row r="127" spans="7:15">
      <c r="G127" s="75"/>
      <c r="H127" s="75"/>
      <c r="I127" s="75"/>
      <c r="J127" s="75"/>
      <c r="K127" s="75"/>
      <c r="L127" s="75"/>
      <c r="M127" s="75"/>
      <c r="N127" s="75"/>
      <c r="O127" s="75"/>
    </row>
    <row r="128" spans="7:15">
      <c r="G128" s="75"/>
      <c r="H128" s="75"/>
      <c r="I128" s="75"/>
      <c r="J128" s="75"/>
      <c r="K128" s="75"/>
      <c r="L128" s="75"/>
      <c r="M128" s="75"/>
      <c r="N128" s="75"/>
      <c r="O128" s="75"/>
    </row>
    <row r="129" spans="7:15">
      <c r="G129" s="75"/>
      <c r="H129" s="75"/>
      <c r="I129" s="75"/>
      <c r="J129" s="75"/>
      <c r="K129" s="75"/>
      <c r="L129" s="75"/>
      <c r="M129" s="75"/>
      <c r="N129" s="75"/>
      <c r="O129" s="75"/>
    </row>
    <row r="130" spans="7:15">
      <c r="G130" s="75"/>
      <c r="H130" s="75"/>
      <c r="I130" s="75"/>
      <c r="J130" s="75"/>
      <c r="K130" s="75"/>
      <c r="L130" s="75"/>
      <c r="M130" s="75"/>
      <c r="N130" s="75"/>
      <c r="O130" s="75"/>
    </row>
    <row r="131" spans="7:15">
      <c r="G131" s="75"/>
      <c r="H131" s="75"/>
      <c r="I131" s="75"/>
      <c r="J131" s="75"/>
      <c r="K131" s="75"/>
      <c r="L131" s="75"/>
      <c r="M131" s="75"/>
      <c r="N131" s="75"/>
      <c r="O131" s="75"/>
    </row>
    <row r="132" spans="7:15"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7:15">
      <c r="G133" s="75"/>
      <c r="H133" s="75"/>
      <c r="I133" s="75"/>
      <c r="J133" s="75"/>
      <c r="K133" s="75"/>
      <c r="L133" s="75"/>
      <c r="M133" s="75"/>
      <c r="N133" s="75"/>
      <c r="O133" s="75"/>
    </row>
    <row r="134" spans="7:15">
      <c r="G134" s="75"/>
      <c r="H134" s="75"/>
      <c r="I134" s="75"/>
      <c r="J134" s="75"/>
      <c r="K134" s="75"/>
      <c r="L134" s="75"/>
      <c r="M134" s="75"/>
      <c r="N134" s="75"/>
      <c r="O134" s="75"/>
    </row>
    <row r="135" spans="7:15">
      <c r="G135" s="75"/>
      <c r="H135" s="75"/>
      <c r="I135" s="75"/>
      <c r="J135" s="75"/>
      <c r="K135" s="75"/>
      <c r="L135" s="75"/>
      <c r="M135" s="75"/>
      <c r="N135" s="75"/>
      <c r="O135" s="75"/>
    </row>
    <row r="136" spans="7:15">
      <c r="G136" s="75"/>
      <c r="H136" s="75"/>
      <c r="I136" s="75"/>
      <c r="J136" s="75"/>
      <c r="K136" s="75"/>
      <c r="L136" s="75"/>
      <c r="M136" s="75"/>
      <c r="N136" s="75"/>
      <c r="O136" s="75"/>
    </row>
    <row r="137" spans="7:15">
      <c r="G137" s="75"/>
      <c r="H137" s="75"/>
      <c r="I137" s="75"/>
      <c r="J137" s="75"/>
      <c r="K137" s="75"/>
      <c r="L137" s="75"/>
      <c r="M137" s="75"/>
      <c r="N137" s="75"/>
      <c r="O137" s="75"/>
    </row>
    <row r="138" spans="7:15">
      <c r="G138" s="75"/>
      <c r="H138" s="75"/>
      <c r="I138" s="75"/>
      <c r="J138" s="75"/>
      <c r="K138" s="75"/>
      <c r="L138" s="75"/>
      <c r="M138" s="75"/>
      <c r="N138" s="75"/>
      <c r="O138" s="75"/>
    </row>
    <row r="139" spans="7:15">
      <c r="G139" s="75"/>
      <c r="H139" s="75"/>
      <c r="I139" s="75"/>
      <c r="J139" s="75"/>
      <c r="K139" s="75"/>
      <c r="L139" s="75"/>
      <c r="M139" s="75"/>
      <c r="N139" s="75"/>
      <c r="O139" s="75"/>
    </row>
    <row r="140" spans="7:15">
      <c r="G140" s="75"/>
      <c r="H140" s="75"/>
      <c r="I140" s="75"/>
      <c r="J140" s="75"/>
      <c r="K140" s="75"/>
      <c r="L140" s="75"/>
      <c r="M140" s="75"/>
      <c r="N140" s="75"/>
      <c r="O140" s="75"/>
    </row>
    <row r="141" spans="7:15">
      <c r="G141" s="75"/>
      <c r="H141" s="75"/>
      <c r="I141" s="75"/>
      <c r="J141" s="75"/>
      <c r="K141" s="75"/>
      <c r="L141" s="75"/>
      <c r="M141" s="75"/>
      <c r="N141" s="75"/>
      <c r="O141" s="75"/>
    </row>
    <row r="142" spans="7:15">
      <c r="G142" s="75"/>
      <c r="H142" s="75"/>
      <c r="I142" s="75"/>
      <c r="J142" s="75"/>
      <c r="K142" s="75"/>
      <c r="L142" s="75"/>
      <c r="M142" s="75"/>
      <c r="N142" s="75"/>
      <c r="O142" s="75"/>
    </row>
    <row r="143" spans="7:15">
      <c r="G143" s="75"/>
      <c r="H143" s="75"/>
      <c r="I143" s="75"/>
      <c r="J143" s="75"/>
      <c r="K143" s="75"/>
      <c r="L143" s="75"/>
      <c r="M143" s="75"/>
      <c r="N143" s="75"/>
      <c r="O143" s="75"/>
    </row>
    <row r="144" spans="7:15">
      <c r="G144" s="75"/>
      <c r="H144" s="75"/>
      <c r="I144" s="75"/>
      <c r="J144" s="75"/>
      <c r="K144" s="75"/>
      <c r="L144" s="75"/>
      <c r="M144" s="75"/>
      <c r="N144" s="75"/>
      <c r="O144" s="75"/>
    </row>
    <row r="145" spans="7:15">
      <c r="G145" s="75"/>
      <c r="H145" s="75"/>
      <c r="I145" s="75"/>
      <c r="J145" s="75"/>
      <c r="K145" s="75"/>
      <c r="L145" s="75"/>
      <c r="M145" s="75"/>
      <c r="N145" s="75"/>
      <c r="O145" s="75"/>
    </row>
    <row r="146" spans="7:15">
      <c r="G146" s="75"/>
      <c r="H146" s="75"/>
      <c r="I146" s="75"/>
      <c r="J146" s="75"/>
      <c r="K146" s="75"/>
      <c r="L146" s="75"/>
      <c r="M146" s="75"/>
      <c r="N146" s="75"/>
      <c r="O146" s="75"/>
    </row>
    <row r="147" spans="7:15">
      <c r="G147" s="75"/>
      <c r="H147" s="75"/>
      <c r="I147" s="75"/>
      <c r="J147" s="75"/>
      <c r="K147" s="75"/>
      <c r="L147" s="75"/>
      <c r="M147" s="75"/>
      <c r="N147" s="75"/>
      <c r="O147" s="75"/>
    </row>
    <row r="148" spans="7:15">
      <c r="G148" s="75"/>
      <c r="H148" s="75"/>
      <c r="I148" s="75"/>
      <c r="J148" s="75"/>
      <c r="K148" s="75"/>
      <c r="L148" s="75"/>
      <c r="M148" s="75"/>
      <c r="N148" s="75"/>
      <c r="O148" s="75"/>
    </row>
    <row r="149" spans="7:15">
      <c r="G149" s="75"/>
      <c r="H149" s="75"/>
      <c r="I149" s="75"/>
      <c r="J149" s="75"/>
      <c r="K149" s="75"/>
      <c r="L149" s="75"/>
      <c r="M149" s="75"/>
      <c r="N149" s="75"/>
      <c r="O149" s="75"/>
    </row>
    <row r="150" spans="7:15">
      <c r="G150" s="75"/>
      <c r="H150" s="75"/>
      <c r="I150" s="75"/>
      <c r="J150" s="75"/>
      <c r="K150" s="75"/>
      <c r="L150" s="75"/>
      <c r="M150" s="75"/>
      <c r="N150" s="75"/>
      <c r="O150" s="75"/>
    </row>
    <row r="151" spans="7:15">
      <c r="G151" s="75"/>
      <c r="H151" s="75"/>
      <c r="I151" s="75"/>
      <c r="J151" s="75"/>
      <c r="K151" s="75"/>
      <c r="L151" s="75"/>
      <c r="M151" s="75"/>
      <c r="N151" s="75"/>
      <c r="O151" s="75"/>
    </row>
    <row r="152" spans="7:15">
      <c r="G152" s="75"/>
      <c r="H152" s="75"/>
      <c r="I152" s="75"/>
      <c r="J152" s="75"/>
      <c r="K152" s="75"/>
      <c r="L152" s="75"/>
      <c r="M152" s="75"/>
      <c r="N152" s="75"/>
      <c r="O152" s="75"/>
    </row>
    <row r="153" spans="7:15">
      <c r="G153" s="75"/>
      <c r="H153" s="75"/>
      <c r="I153" s="75"/>
      <c r="J153" s="75"/>
      <c r="K153" s="75"/>
      <c r="L153" s="75"/>
      <c r="M153" s="75"/>
      <c r="N153" s="75"/>
      <c r="O153" s="75"/>
    </row>
    <row r="154" spans="7:15">
      <c r="G154" s="75"/>
      <c r="H154" s="75"/>
      <c r="I154" s="75"/>
      <c r="J154" s="75"/>
      <c r="K154" s="75"/>
      <c r="L154" s="75"/>
      <c r="M154" s="75"/>
      <c r="N154" s="75"/>
      <c r="O154" s="75"/>
    </row>
    <row r="155" spans="7:15">
      <c r="G155" s="75"/>
      <c r="H155" s="75"/>
      <c r="I155" s="75"/>
      <c r="J155" s="75"/>
      <c r="K155" s="75"/>
      <c r="L155" s="75"/>
      <c r="M155" s="75"/>
      <c r="N155" s="75"/>
      <c r="O155" s="75"/>
    </row>
    <row r="156" spans="7:15">
      <c r="G156" s="75"/>
      <c r="H156" s="75"/>
      <c r="I156" s="75"/>
      <c r="J156" s="75"/>
      <c r="K156" s="75"/>
      <c r="L156" s="75"/>
      <c r="M156" s="75"/>
      <c r="N156" s="75"/>
      <c r="O156" s="75"/>
    </row>
    <row r="157" spans="7:15">
      <c r="G157" s="75"/>
      <c r="H157" s="75"/>
      <c r="I157" s="75"/>
      <c r="J157" s="75"/>
      <c r="K157" s="75"/>
      <c r="L157" s="75"/>
      <c r="M157" s="75"/>
      <c r="N157" s="75"/>
      <c r="O157" s="75"/>
    </row>
    <row r="158" spans="7:15">
      <c r="G158" s="75"/>
      <c r="H158" s="75"/>
      <c r="I158" s="75"/>
      <c r="J158" s="75"/>
      <c r="K158" s="75"/>
      <c r="L158" s="75"/>
      <c r="M158" s="75"/>
      <c r="N158" s="75"/>
      <c r="O158" s="75"/>
    </row>
    <row r="159" spans="7:15">
      <c r="G159" s="75"/>
      <c r="H159" s="75"/>
      <c r="I159" s="75"/>
      <c r="J159" s="75"/>
      <c r="K159" s="75"/>
      <c r="L159" s="75"/>
      <c r="M159" s="75"/>
      <c r="N159" s="75"/>
      <c r="O159" s="75"/>
    </row>
    <row r="160" spans="7:15">
      <c r="G160" s="75"/>
      <c r="H160" s="75"/>
      <c r="I160" s="75"/>
      <c r="J160" s="75"/>
      <c r="K160" s="75"/>
      <c r="L160" s="75"/>
      <c r="M160" s="75"/>
      <c r="N160" s="75"/>
      <c r="O160" s="75"/>
    </row>
    <row r="161" spans="7:15">
      <c r="G161" s="75"/>
      <c r="H161" s="75"/>
      <c r="I161" s="75"/>
      <c r="J161" s="75"/>
      <c r="K161" s="75"/>
      <c r="L161" s="75"/>
      <c r="M161" s="75"/>
      <c r="N161" s="75"/>
      <c r="O161" s="75"/>
    </row>
    <row r="162" spans="7:15">
      <c r="G162" s="75"/>
      <c r="H162" s="75"/>
      <c r="I162" s="75"/>
      <c r="J162" s="75"/>
      <c r="K162" s="75"/>
      <c r="L162" s="75"/>
      <c r="M162" s="75"/>
      <c r="N162" s="75"/>
      <c r="O162" s="75"/>
    </row>
    <row r="163" spans="7:15">
      <c r="G163" s="75"/>
      <c r="H163" s="75"/>
      <c r="I163" s="75"/>
      <c r="J163" s="75"/>
      <c r="K163" s="75"/>
      <c r="L163" s="75"/>
      <c r="M163" s="75"/>
      <c r="N163" s="75"/>
      <c r="O163" s="75"/>
    </row>
    <row r="164" spans="7:15">
      <c r="G164" s="75"/>
      <c r="H164" s="75"/>
      <c r="I164" s="75"/>
      <c r="J164" s="75"/>
      <c r="K164" s="75"/>
      <c r="L164" s="75"/>
      <c r="M164" s="75"/>
      <c r="N164" s="75"/>
      <c r="O164" s="75"/>
    </row>
    <row r="165" spans="7:15">
      <c r="G165" s="75"/>
      <c r="H165" s="75"/>
      <c r="I165" s="75"/>
      <c r="J165" s="75"/>
      <c r="K165" s="75"/>
      <c r="L165" s="75"/>
      <c r="M165" s="75"/>
      <c r="N165" s="75"/>
      <c r="O165" s="75"/>
    </row>
    <row r="166" spans="7:15">
      <c r="G166" s="75"/>
      <c r="H166" s="75"/>
      <c r="I166" s="75"/>
      <c r="J166" s="75"/>
      <c r="K166" s="75"/>
      <c r="L166" s="75"/>
      <c r="M166" s="75"/>
      <c r="N166" s="75"/>
      <c r="O166" s="75"/>
    </row>
    <row r="167" spans="7:15">
      <c r="G167" s="75"/>
      <c r="H167" s="75"/>
      <c r="I167" s="75"/>
      <c r="J167" s="75"/>
      <c r="K167" s="75"/>
      <c r="L167" s="75"/>
      <c r="M167" s="75"/>
      <c r="N167" s="75"/>
      <c r="O167" s="75"/>
    </row>
    <row r="168" spans="7:15">
      <c r="G168" s="75"/>
      <c r="H168" s="75"/>
      <c r="I168" s="75"/>
      <c r="J168" s="75"/>
      <c r="K168" s="75"/>
      <c r="L168" s="75"/>
      <c r="M168" s="75"/>
      <c r="N168" s="75"/>
      <c r="O168" s="75"/>
    </row>
    <row r="169" spans="7:15">
      <c r="G169" s="75"/>
      <c r="H169" s="75"/>
      <c r="I169" s="75"/>
      <c r="J169" s="75"/>
      <c r="K169" s="75"/>
      <c r="L169" s="75"/>
      <c r="M169" s="75"/>
      <c r="N169" s="75"/>
      <c r="O169" s="75"/>
    </row>
    <row r="170" spans="7:15">
      <c r="G170" s="75"/>
      <c r="H170" s="75"/>
      <c r="I170" s="75"/>
      <c r="J170" s="75"/>
      <c r="K170" s="75"/>
      <c r="L170" s="75"/>
      <c r="M170" s="75"/>
      <c r="N170" s="75"/>
      <c r="O170" s="75"/>
    </row>
    <row r="171" spans="7:15">
      <c r="G171" s="75"/>
      <c r="H171" s="75"/>
      <c r="I171" s="75"/>
      <c r="J171" s="75"/>
      <c r="K171" s="75"/>
      <c r="L171" s="75"/>
      <c r="M171" s="75"/>
      <c r="N171" s="75"/>
      <c r="O171" s="75"/>
    </row>
    <row r="172" spans="7:15">
      <c r="G172" s="75"/>
      <c r="H172" s="75"/>
      <c r="I172" s="75"/>
      <c r="J172" s="75"/>
      <c r="K172" s="75"/>
      <c r="L172" s="75"/>
      <c r="M172" s="75"/>
      <c r="N172" s="75"/>
      <c r="O172" s="75"/>
    </row>
    <row r="173" spans="7:15">
      <c r="G173" s="75"/>
      <c r="H173" s="75"/>
      <c r="I173" s="75"/>
      <c r="J173" s="75"/>
      <c r="K173" s="75"/>
      <c r="L173" s="75"/>
      <c r="M173" s="75"/>
      <c r="N173" s="75"/>
      <c r="O173" s="75"/>
    </row>
    <row r="174" spans="7:15">
      <c r="G174" s="75"/>
      <c r="H174" s="75"/>
      <c r="I174" s="75"/>
      <c r="J174" s="75"/>
      <c r="K174" s="75"/>
      <c r="L174" s="75"/>
      <c r="M174" s="75"/>
      <c r="N174" s="75"/>
      <c r="O174" s="75"/>
    </row>
    <row r="175" spans="7:15">
      <c r="G175" s="75"/>
      <c r="H175" s="75"/>
      <c r="I175" s="75"/>
      <c r="J175" s="75"/>
      <c r="K175" s="75"/>
      <c r="L175" s="75"/>
      <c r="M175" s="75"/>
      <c r="N175" s="75"/>
      <c r="O175" s="75"/>
    </row>
    <row r="176" spans="7:15">
      <c r="G176" s="75"/>
      <c r="H176" s="75"/>
      <c r="I176" s="75"/>
      <c r="J176" s="75"/>
      <c r="K176" s="75"/>
      <c r="L176" s="75"/>
      <c r="M176" s="75"/>
      <c r="N176" s="75"/>
      <c r="O176" s="75"/>
    </row>
    <row r="177" spans="7:15">
      <c r="G177" s="75"/>
      <c r="H177" s="75"/>
      <c r="I177" s="75"/>
      <c r="J177" s="75"/>
      <c r="K177" s="75"/>
      <c r="L177" s="75"/>
      <c r="M177" s="75"/>
      <c r="N177" s="75"/>
      <c r="O177" s="75"/>
    </row>
    <row r="178" spans="7:15">
      <c r="G178" s="75"/>
      <c r="H178" s="75"/>
      <c r="I178" s="75"/>
      <c r="J178" s="75"/>
      <c r="K178" s="75"/>
      <c r="L178" s="75"/>
      <c r="M178" s="75"/>
      <c r="N178" s="75"/>
      <c r="O178" s="75"/>
    </row>
    <row r="179" spans="7:15">
      <c r="G179" s="75"/>
      <c r="H179" s="75"/>
      <c r="I179" s="75"/>
      <c r="J179" s="75"/>
      <c r="K179" s="75"/>
      <c r="L179" s="75"/>
      <c r="M179" s="75"/>
      <c r="N179" s="75"/>
      <c r="O179" s="75"/>
    </row>
    <row r="180" spans="7:15">
      <c r="G180" s="75"/>
      <c r="H180" s="75"/>
      <c r="I180" s="75"/>
      <c r="J180" s="75"/>
      <c r="K180" s="75"/>
      <c r="L180" s="75"/>
      <c r="M180" s="75"/>
      <c r="N180" s="75"/>
      <c r="O180" s="75"/>
    </row>
    <row r="181" spans="7:15">
      <c r="G181" s="75"/>
      <c r="H181" s="75"/>
      <c r="I181" s="75"/>
      <c r="J181" s="75"/>
      <c r="K181" s="75"/>
      <c r="L181" s="75"/>
      <c r="M181" s="75"/>
      <c r="N181" s="75"/>
      <c r="O181" s="75"/>
    </row>
    <row r="182" spans="7:15">
      <c r="G182" s="75"/>
      <c r="H182" s="75"/>
      <c r="I182" s="75"/>
      <c r="J182" s="75"/>
      <c r="K182" s="75"/>
      <c r="L182" s="75"/>
      <c r="M182" s="75"/>
      <c r="N182" s="75"/>
      <c r="O182" s="75"/>
    </row>
    <row r="183" spans="7:15">
      <c r="G183" s="75"/>
      <c r="H183" s="75"/>
      <c r="I183" s="75"/>
      <c r="J183" s="75"/>
      <c r="K183" s="75"/>
      <c r="L183" s="75"/>
      <c r="M183" s="75"/>
      <c r="N183" s="75"/>
      <c r="O183" s="75"/>
    </row>
    <row r="184" spans="7:15">
      <c r="G184" s="75"/>
      <c r="H184" s="75"/>
      <c r="I184" s="75"/>
      <c r="J184" s="75"/>
      <c r="K184" s="75"/>
      <c r="L184" s="75"/>
      <c r="M184" s="75"/>
      <c r="N184" s="75"/>
      <c r="O184" s="75"/>
    </row>
    <row r="185" spans="7:15">
      <c r="G185" s="75"/>
      <c r="H185" s="75"/>
      <c r="I185" s="75"/>
      <c r="J185" s="75"/>
      <c r="K185" s="75"/>
      <c r="L185" s="75"/>
      <c r="M185" s="75"/>
      <c r="N185" s="75"/>
      <c r="O185" s="75"/>
    </row>
    <row r="186" spans="7:15">
      <c r="G186" s="75"/>
      <c r="H186" s="75"/>
      <c r="I186" s="75"/>
      <c r="J186" s="75"/>
      <c r="K186" s="75"/>
      <c r="L186" s="75"/>
      <c r="M186" s="75"/>
      <c r="N186" s="75"/>
      <c r="O186" s="75"/>
    </row>
    <row r="187" spans="7:15">
      <c r="G187" s="75"/>
      <c r="H187" s="75"/>
      <c r="I187" s="75"/>
      <c r="J187" s="75"/>
      <c r="K187" s="75"/>
      <c r="L187" s="75"/>
      <c r="M187" s="75"/>
      <c r="N187" s="75"/>
      <c r="O187" s="75"/>
    </row>
    <row r="188" spans="7:15">
      <c r="G188" s="75"/>
      <c r="H188" s="75"/>
      <c r="I188" s="75"/>
      <c r="J188" s="75"/>
      <c r="K188" s="75"/>
      <c r="L188" s="75"/>
      <c r="M188" s="75"/>
      <c r="N188" s="75"/>
      <c r="O188" s="75"/>
    </row>
    <row r="189" spans="7:15">
      <c r="G189" s="75"/>
      <c r="H189" s="75"/>
      <c r="I189" s="75"/>
      <c r="J189" s="75"/>
      <c r="K189" s="75"/>
      <c r="L189" s="75"/>
      <c r="M189" s="75"/>
      <c r="N189" s="75"/>
      <c r="O189" s="75"/>
    </row>
    <row r="190" spans="7:15">
      <c r="G190" s="75"/>
      <c r="H190" s="75"/>
      <c r="I190" s="75"/>
      <c r="J190" s="75"/>
      <c r="K190" s="75"/>
      <c r="L190" s="75"/>
      <c r="M190" s="75"/>
      <c r="N190" s="75"/>
      <c r="O190" s="75"/>
    </row>
    <row r="191" spans="7:15">
      <c r="G191" s="75"/>
      <c r="H191" s="75"/>
      <c r="I191" s="75"/>
      <c r="J191" s="75"/>
      <c r="K191" s="75"/>
      <c r="L191" s="75"/>
      <c r="M191" s="75"/>
      <c r="N191" s="75"/>
      <c r="O191" s="75"/>
    </row>
    <row r="192" spans="7:15">
      <c r="G192" s="75"/>
      <c r="H192" s="75"/>
      <c r="I192" s="75"/>
      <c r="J192" s="75"/>
      <c r="K192" s="75"/>
      <c r="L192" s="75"/>
      <c r="M192" s="75"/>
      <c r="N192" s="75"/>
      <c r="O192" s="75"/>
    </row>
    <row r="193" spans="7:15">
      <c r="G193" s="75"/>
      <c r="H193" s="75"/>
      <c r="I193" s="75"/>
      <c r="J193" s="75"/>
      <c r="K193" s="75"/>
      <c r="L193" s="75"/>
      <c r="M193" s="75"/>
      <c r="N193" s="75"/>
      <c r="O193" s="75"/>
    </row>
    <row r="194" spans="7:15">
      <c r="G194" s="75"/>
      <c r="H194" s="75"/>
      <c r="I194" s="75"/>
      <c r="J194" s="75"/>
      <c r="K194" s="75"/>
      <c r="L194" s="75"/>
      <c r="M194" s="75"/>
      <c r="N194" s="75"/>
      <c r="O194" s="75"/>
    </row>
    <row r="195" spans="7:15">
      <c r="G195" s="75"/>
      <c r="H195" s="75"/>
      <c r="I195" s="75"/>
      <c r="J195" s="75"/>
      <c r="K195" s="75"/>
      <c r="L195" s="75"/>
      <c r="M195" s="75"/>
      <c r="N195" s="75"/>
      <c r="O195" s="75"/>
    </row>
    <row r="196" spans="7:15">
      <c r="G196" s="75"/>
      <c r="H196" s="75"/>
      <c r="I196" s="75"/>
      <c r="J196" s="75"/>
      <c r="K196" s="75"/>
      <c r="L196" s="75"/>
      <c r="M196" s="75"/>
      <c r="N196" s="75"/>
      <c r="O196" s="75"/>
    </row>
    <row r="197" spans="7:15">
      <c r="G197" s="75"/>
      <c r="H197" s="75"/>
      <c r="I197" s="75"/>
      <c r="J197" s="75"/>
      <c r="K197" s="75"/>
      <c r="L197" s="75"/>
      <c r="M197" s="75"/>
      <c r="N197" s="75"/>
      <c r="O197" s="75"/>
    </row>
    <row r="198" spans="7:15">
      <c r="G198" s="75"/>
      <c r="H198" s="75"/>
      <c r="I198" s="75"/>
      <c r="J198" s="75"/>
      <c r="K198" s="75"/>
      <c r="L198" s="75"/>
      <c r="M198" s="75"/>
      <c r="N198" s="75"/>
      <c r="O198" s="75"/>
    </row>
    <row r="199" spans="7:15">
      <c r="G199" s="75"/>
      <c r="H199" s="75"/>
      <c r="I199" s="75"/>
      <c r="J199" s="75"/>
      <c r="K199" s="75"/>
      <c r="L199" s="75"/>
      <c r="M199" s="75"/>
      <c r="N199" s="75"/>
      <c r="O199" s="75"/>
    </row>
    <row r="200" spans="7:15">
      <c r="G200" s="75"/>
      <c r="H200" s="75"/>
      <c r="I200" s="75"/>
      <c r="J200" s="75"/>
      <c r="K200" s="75"/>
      <c r="L200" s="75"/>
      <c r="M200" s="75"/>
      <c r="N200" s="75"/>
      <c r="O200" s="75"/>
    </row>
    <row r="201" spans="7:15">
      <c r="G201" s="75"/>
      <c r="H201" s="75"/>
      <c r="I201" s="75"/>
      <c r="J201" s="75"/>
      <c r="K201" s="75"/>
      <c r="L201" s="75"/>
      <c r="M201" s="75"/>
      <c r="N201" s="75"/>
      <c r="O201" s="75"/>
    </row>
    <row r="202" spans="7:15">
      <c r="G202" s="75"/>
      <c r="H202" s="75"/>
      <c r="I202" s="75"/>
      <c r="J202" s="75"/>
      <c r="K202" s="75"/>
      <c r="L202" s="75"/>
      <c r="M202" s="75"/>
      <c r="N202" s="75"/>
      <c r="O202" s="75"/>
    </row>
    <row r="203" spans="7:15">
      <c r="G203" s="75"/>
      <c r="H203" s="75"/>
      <c r="I203" s="75"/>
      <c r="J203" s="75"/>
      <c r="K203" s="75"/>
      <c r="L203" s="75"/>
      <c r="M203" s="75"/>
      <c r="N203" s="75"/>
      <c r="O203" s="75"/>
    </row>
    <row r="204" spans="7:15">
      <c r="G204" s="75"/>
      <c r="H204" s="75"/>
      <c r="I204" s="75"/>
      <c r="J204" s="75"/>
      <c r="K204" s="75"/>
      <c r="L204" s="75"/>
      <c r="M204" s="75"/>
      <c r="N204" s="75"/>
      <c r="O204" s="75"/>
    </row>
    <row r="205" spans="7:15">
      <c r="G205" s="75"/>
      <c r="H205" s="75"/>
      <c r="I205" s="75"/>
      <c r="J205" s="75"/>
      <c r="K205" s="75"/>
      <c r="L205" s="75"/>
      <c r="M205" s="75"/>
      <c r="N205" s="75"/>
      <c r="O205" s="75"/>
    </row>
    <row r="206" spans="7:15">
      <c r="G206" s="75"/>
      <c r="H206" s="75"/>
      <c r="I206" s="75"/>
      <c r="J206" s="75"/>
      <c r="K206" s="75"/>
      <c r="L206" s="75"/>
      <c r="M206" s="75"/>
      <c r="N206" s="75"/>
      <c r="O206" s="75"/>
    </row>
    <row r="207" spans="7:15">
      <c r="G207" s="75"/>
      <c r="H207" s="75"/>
      <c r="I207" s="75"/>
      <c r="J207" s="75"/>
      <c r="K207" s="75"/>
      <c r="L207" s="75"/>
      <c r="M207" s="75"/>
      <c r="N207" s="75"/>
      <c r="O207" s="75"/>
    </row>
    <row r="208" spans="7:15">
      <c r="G208" s="75"/>
      <c r="H208" s="75"/>
      <c r="I208" s="75"/>
      <c r="J208" s="75"/>
      <c r="K208" s="75"/>
      <c r="L208" s="75"/>
      <c r="M208" s="75"/>
      <c r="N208" s="75"/>
      <c r="O208" s="75"/>
    </row>
    <row r="209" spans="7:15">
      <c r="G209" s="75"/>
      <c r="H209" s="75"/>
      <c r="I209" s="75"/>
      <c r="J209" s="75"/>
      <c r="K209" s="75"/>
      <c r="L209" s="75"/>
      <c r="M209" s="75"/>
      <c r="N209" s="75"/>
      <c r="O209" s="75"/>
    </row>
    <row r="210" spans="7:15">
      <c r="G210" s="75"/>
      <c r="H210" s="75"/>
      <c r="I210" s="75"/>
      <c r="J210" s="75"/>
      <c r="K210" s="75"/>
      <c r="L210" s="75"/>
      <c r="M210" s="75"/>
      <c r="N210" s="75"/>
      <c r="O210" s="75"/>
    </row>
    <row r="211" spans="7:15">
      <c r="G211" s="75"/>
      <c r="H211" s="75"/>
      <c r="I211" s="75"/>
      <c r="J211" s="75"/>
      <c r="K211" s="75"/>
      <c r="L211" s="75"/>
      <c r="M211" s="75"/>
      <c r="N211" s="75"/>
      <c r="O211" s="75"/>
    </row>
    <row r="212" spans="7:15">
      <c r="G212" s="75"/>
      <c r="H212" s="75"/>
      <c r="I212" s="75"/>
      <c r="J212" s="75"/>
      <c r="K212" s="75"/>
      <c r="L212" s="75"/>
      <c r="M212" s="75"/>
      <c r="N212" s="75"/>
      <c r="O212" s="75"/>
    </row>
    <row r="213" spans="7:15">
      <c r="G213" s="75"/>
      <c r="H213" s="75"/>
      <c r="I213" s="75"/>
      <c r="J213" s="75"/>
      <c r="K213" s="75"/>
      <c r="L213" s="75"/>
      <c r="M213" s="75"/>
      <c r="N213" s="75"/>
      <c r="O213" s="75"/>
    </row>
    <row r="214" spans="7:15">
      <c r="G214" s="75"/>
      <c r="H214" s="75"/>
      <c r="I214" s="75"/>
      <c r="J214" s="75"/>
      <c r="K214" s="75"/>
      <c r="L214" s="75"/>
      <c r="M214" s="75"/>
      <c r="N214" s="75"/>
      <c r="O214" s="75"/>
    </row>
    <row r="215" spans="7:15">
      <c r="G215" s="75"/>
      <c r="H215" s="75"/>
      <c r="I215" s="75"/>
      <c r="J215" s="75"/>
      <c r="K215" s="75"/>
      <c r="L215" s="75"/>
      <c r="M215" s="75"/>
      <c r="N215" s="75"/>
      <c r="O215" s="75"/>
    </row>
    <row r="216" spans="7:15">
      <c r="G216" s="75"/>
      <c r="H216" s="75"/>
      <c r="I216" s="75"/>
      <c r="J216" s="75"/>
      <c r="K216" s="75"/>
      <c r="L216" s="75"/>
      <c r="M216" s="75"/>
      <c r="N216" s="75"/>
      <c r="O216" s="75"/>
    </row>
    <row r="217" spans="7:15">
      <c r="G217" s="75"/>
      <c r="H217" s="75"/>
      <c r="I217" s="75"/>
      <c r="J217" s="75"/>
      <c r="K217" s="75"/>
      <c r="L217" s="75"/>
      <c r="M217" s="75"/>
      <c r="N217" s="75"/>
      <c r="O217" s="75"/>
    </row>
    <row r="218" spans="7:15">
      <c r="G218" s="75"/>
      <c r="H218" s="75"/>
      <c r="I218" s="75"/>
      <c r="J218" s="75"/>
      <c r="K218" s="75"/>
      <c r="L218" s="75"/>
      <c r="M218" s="75"/>
      <c r="N218" s="75"/>
      <c r="O218" s="75"/>
    </row>
    <row r="219" spans="7:15">
      <c r="G219" s="75"/>
      <c r="H219" s="75"/>
      <c r="I219" s="75"/>
      <c r="J219" s="75"/>
      <c r="K219" s="75"/>
      <c r="L219" s="75"/>
      <c r="M219" s="75"/>
      <c r="N219" s="75"/>
      <c r="O219" s="75"/>
    </row>
    <row r="220" spans="7:15">
      <c r="G220" s="75"/>
      <c r="H220" s="75"/>
      <c r="I220" s="75"/>
      <c r="J220" s="75"/>
      <c r="K220" s="75"/>
      <c r="L220" s="75"/>
      <c r="M220" s="75"/>
      <c r="N220" s="75"/>
      <c r="O220" s="75"/>
    </row>
    <row r="221" spans="7:15">
      <c r="G221" s="75"/>
      <c r="H221" s="75"/>
      <c r="I221" s="75"/>
      <c r="J221" s="75"/>
      <c r="K221" s="75"/>
      <c r="L221" s="75"/>
      <c r="M221" s="75"/>
      <c r="N221" s="75"/>
      <c r="O221" s="75"/>
    </row>
    <row r="222" spans="7:15">
      <c r="G222" s="75"/>
      <c r="H222" s="75"/>
      <c r="I222" s="75"/>
      <c r="J222" s="75"/>
      <c r="K222" s="75"/>
      <c r="L222" s="75"/>
      <c r="M222" s="75"/>
      <c r="N222" s="75"/>
      <c r="O222" s="75"/>
    </row>
    <row r="223" spans="7:15">
      <c r="G223" s="75"/>
      <c r="H223" s="75"/>
      <c r="I223" s="75"/>
      <c r="J223" s="75"/>
      <c r="K223" s="75"/>
      <c r="L223" s="75"/>
      <c r="M223" s="75"/>
      <c r="N223" s="75"/>
      <c r="O223" s="75"/>
    </row>
    <row r="224" spans="7:15">
      <c r="G224" s="75"/>
      <c r="H224" s="75"/>
      <c r="I224" s="75"/>
      <c r="J224" s="75"/>
      <c r="K224" s="75"/>
      <c r="L224" s="75"/>
      <c r="M224" s="75"/>
      <c r="N224" s="75"/>
      <c r="O224" s="75"/>
    </row>
    <row r="225" spans="7:15">
      <c r="G225" s="75"/>
      <c r="H225" s="75"/>
      <c r="I225" s="75"/>
      <c r="J225" s="75"/>
      <c r="K225" s="75"/>
      <c r="L225" s="75"/>
      <c r="M225" s="75"/>
      <c r="N225" s="75"/>
      <c r="O225" s="75"/>
    </row>
    <row r="226" spans="7:15">
      <c r="G226" s="75"/>
      <c r="H226" s="75"/>
      <c r="I226" s="75"/>
      <c r="J226" s="75"/>
      <c r="K226" s="75"/>
      <c r="L226" s="75"/>
      <c r="M226" s="75"/>
      <c r="N226" s="75"/>
      <c r="O226" s="75"/>
    </row>
    <row r="227" spans="7:15">
      <c r="G227" s="75"/>
      <c r="H227" s="75"/>
      <c r="I227" s="75"/>
      <c r="J227" s="75"/>
      <c r="K227" s="75"/>
      <c r="L227" s="75"/>
      <c r="M227" s="75"/>
      <c r="N227" s="75"/>
      <c r="O227" s="75"/>
    </row>
    <row r="228" spans="7:15">
      <c r="G228" s="75"/>
      <c r="H228" s="75"/>
      <c r="I228" s="75"/>
      <c r="J228" s="75"/>
      <c r="K228" s="75"/>
      <c r="L228" s="75"/>
      <c r="M228" s="75"/>
      <c r="N228" s="75"/>
      <c r="O228" s="75"/>
    </row>
    <row r="229" spans="7:15">
      <c r="G229" s="75"/>
      <c r="H229" s="75"/>
      <c r="I229" s="75"/>
      <c r="J229" s="75"/>
      <c r="K229" s="75"/>
      <c r="L229" s="75"/>
      <c r="M229" s="75"/>
      <c r="N229" s="75"/>
      <c r="O229" s="75"/>
    </row>
    <row r="230" spans="7:15">
      <c r="G230" s="75"/>
      <c r="H230" s="75"/>
      <c r="I230" s="75"/>
      <c r="J230" s="75"/>
      <c r="K230" s="75"/>
      <c r="L230" s="75"/>
      <c r="M230" s="75"/>
      <c r="N230" s="75"/>
      <c r="O230" s="75"/>
    </row>
    <row r="231" spans="7:15">
      <c r="G231" s="75"/>
      <c r="H231" s="75"/>
      <c r="I231" s="75"/>
      <c r="J231" s="75"/>
      <c r="K231" s="75"/>
      <c r="L231" s="75"/>
      <c r="M231" s="75"/>
      <c r="N231" s="75"/>
      <c r="O231" s="75"/>
    </row>
    <row r="232" spans="7:15">
      <c r="G232" s="75"/>
      <c r="H232" s="75"/>
      <c r="I232" s="75"/>
      <c r="J232" s="75"/>
      <c r="K232" s="75"/>
      <c r="L232" s="75"/>
      <c r="M232" s="75"/>
      <c r="N232" s="75"/>
      <c r="O232" s="75"/>
    </row>
    <row r="233" spans="7:15">
      <c r="G233" s="75"/>
      <c r="H233" s="75"/>
      <c r="I233" s="75"/>
      <c r="J233" s="75"/>
      <c r="K233" s="75"/>
      <c r="L233" s="75"/>
      <c r="M233" s="75"/>
      <c r="N233" s="75"/>
      <c r="O233" s="75"/>
    </row>
    <row r="234" spans="7:15">
      <c r="G234" s="75"/>
      <c r="H234" s="75"/>
      <c r="I234" s="75"/>
      <c r="J234" s="75"/>
      <c r="K234" s="75"/>
      <c r="L234" s="75"/>
      <c r="M234" s="75"/>
      <c r="N234" s="75"/>
      <c r="O234" s="75"/>
    </row>
    <row r="235" spans="7:15">
      <c r="G235" s="75"/>
      <c r="H235" s="75"/>
      <c r="I235" s="75"/>
      <c r="J235" s="75"/>
      <c r="K235" s="75"/>
      <c r="L235" s="75"/>
      <c r="M235" s="75"/>
      <c r="N235" s="75"/>
      <c r="O235" s="75"/>
    </row>
    <row r="236" spans="7:15">
      <c r="G236" s="75"/>
      <c r="H236" s="75"/>
      <c r="I236" s="75"/>
      <c r="J236" s="75"/>
      <c r="K236" s="75"/>
      <c r="L236" s="75"/>
      <c r="M236" s="75"/>
      <c r="N236" s="75"/>
      <c r="O236" s="75"/>
    </row>
    <row r="237" spans="7:15">
      <c r="G237" s="75"/>
      <c r="H237" s="75"/>
      <c r="I237" s="75"/>
      <c r="J237" s="75"/>
      <c r="K237" s="75"/>
      <c r="L237" s="75"/>
      <c r="M237" s="75"/>
      <c r="N237" s="75"/>
      <c r="O237" s="75"/>
    </row>
    <row r="238" spans="7:15">
      <c r="G238" s="75"/>
      <c r="H238" s="75"/>
      <c r="I238" s="75"/>
      <c r="J238" s="75"/>
      <c r="K238" s="75"/>
      <c r="L238" s="75"/>
      <c r="M238" s="75"/>
      <c r="N238" s="75"/>
      <c r="O238" s="75"/>
    </row>
    <row r="239" spans="7:15">
      <c r="G239" s="75"/>
      <c r="H239" s="75"/>
      <c r="I239" s="75"/>
      <c r="J239" s="75"/>
      <c r="K239" s="75"/>
      <c r="L239" s="75"/>
      <c r="M239" s="75"/>
      <c r="N239" s="75"/>
      <c r="O239" s="75"/>
    </row>
    <row r="240" spans="7:15">
      <c r="G240" s="75"/>
      <c r="H240" s="75"/>
      <c r="I240" s="75"/>
      <c r="J240" s="75"/>
      <c r="K240" s="75"/>
      <c r="L240" s="75"/>
      <c r="M240" s="75"/>
      <c r="N240" s="75"/>
      <c r="O240" s="75"/>
    </row>
    <row r="241" spans="7:15">
      <c r="G241" s="75"/>
      <c r="H241" s="75"/>
      <c r="I241" s="75"/>
      <c r="J241" s="75"/>
      <c r="K241" s="75"/>
      <c r="L241" s="75"/>
      <c r="M241" s="75"/>
      <c r="N241" s="75"/>
      <c r="O241" s="75"/>
    </row>
    <row r="242" spans="7:15">
      <c r="G242" s="75"/>
      <c r="H242" s="75"/>
      <c r="I242" s="75"/>
      <c r="J242" s="75"/>
      <c r="K242" s="75"/>
      <c r="L242" s="75"/>
      <c r="M242" s="75"/>
      <c r="N242" s="75"/>
      <c r="O242" s="75"/>
    </row>
    <row r="243" spans="7:15">
      <c r="G243" s="75"/>
      <c r="H243" s="75"/>
      <c r="I243" s="75"/>
      <c r="J243" s="75"/>
      <c r="K243" s="75"/>
      <c r="L243" s="75"/>
      <c r="M243" s="75"/>
      <c r="N243" s="75"/>
      <c r="O243" s="75"/>
    </row>
    <row r="244" spans="7:15">
      <c r="G244" s="75"/>
      <c r="H244" s="75"/>
      <c r="I244" s="75"/>
      <c r="J244" s="75"/>
      <c r="K244" s="75"/>
      <c r="L244" s="75"/>
      <c r="M244" s="75"/>
      <c r="N244" s="75"/>
      <c r="O244" s="75"/>
    </row>
    <row r="245" spans="7:15">
      <c r="G245" s="75"/>
      <c r="H245" s="75"/>
      <c r="I245" s="75"/>
      <c r="J245" s="75"/>
      <c r="K245" s="75"/>
      <c r="L245" s="75"/>
      <c r="M245" s="75"/>
      <c r="N245" s="75"/>
      <c r="O245" s="75"/>
    </row>
    <row r="246" spans="7:15">
      <c r="G246" s="75"/>
      <c r="H246" s="75"/>
      <c r="I246" s="75"/>
      <c r="J246" s="75"/>
      <c r="K246" s="75"/>
      <c r="L246" s="75"/>
      <c r="M246" s="75"/>
      <c r="N246" s="75"/>
      <c r="O246" s="75"/>
    </row>
    <row r="247" spans="7:15">
      <c r="G247" s="75"/>
      <c r="H247" s="75"/>
      <c r="I247" s="75"/>
      <c r="J247" s="75"/>
      <c r="K247" s="75"/>
      <c r="L247" s="75"/>
      <c r="M247" s="75"/>
      <c r="N247" s="75"/>
      <c r="O247" s="75"/>
    </row>
    <row r="248" spans="7:15">
      <c r="G248" s="75"/>
      <c r="H248" s="75"/>
      <c r="I248" s="75"/>
      <c r="J248" s="75"/>
      <c r="K248" s="75"/>
      <c r="L248" s="75"/>
      <c r="M248" s="75"/>
      <c r="N248" s="75"/>
      <c r="O248" s="75"/>
    </row>
    <row r="249" spans="7:15">
      <c r="G249" s="75"/>
      <c r="H249" s="75"/>
      <c r="I249" s="75"/>
      <c r="J249" s="75"/>
      <c r="K249" s="75"/>
      <c r="L249" s="75"/>
      <c r="M249" s="75"/>
      <c r="N249" s="75"/>
      <c r="O249" s="75"/>
    </row>
    <row r="250" spans="7:15">
      <c r="G250" s="75"/>
      <c r="H250" s="75"/>
      <c r="I250" s="75"/>
      <c r="J250" s="75"/>
      <c r="K250" s="75"/>
      <c r="L250" s="75"/>
      <c r="M250" s="75"/>
      <c r="N250" s="75"/>
      <c r="O250" s="75"/>
    </row>
    <row r="251" spans="7:15">
      <c r="G251" s="75"/>
      <c r="H251" s="75"/>
      <c r="I251" s="75"/>
      <c r="J251" s="75"/>
      <c r="K251" s="75"/>
      <c r="L251" s="75"/>
      <c r="M251" s="75"/>
      <c r="N251" s="75"/>
      <c r="O251" s="75"/>
    </row>
    <row r="252" spans="7:15">
      <c r="G252" s="75"/>
      <c r="H252" s="75"/>
      <c r="I252" s="75"/>
      <c r="J252" s="75"/>
      <c r="K252" s="75"/>
      <c r="L252" s="75"/>
      <c r="M252" s="75"/>
      <c r="N252" s="75"/>
      <c r="O252" s="75"/>
    </row>
    <row r="253" spans="7:15">
      <c r="G253" s="75"/>
      <c r="H253" s="75"/>
      <c r="I253" s="75"/>
      <c r="J253" s="75"/>
      <c r="K253" s="75"/>
      <c r="L253" s="75"/>
      <c r="M253" s="75"/>
      <c r="N253" s="75"/>
      <c r="O253" s="75"/>
    </row>
    <row r="254" spans="7:15">
      <c r="G254" s="75"/>
      <c r="H254" s="75"/>
      <c r="I254" s="75"/>
      <c r="J254" s="75"/>
      <c r="K254" s="75"/>
      <c r="L254" s="75"/>
      <c r="M254" s="75"/>
      <c r="N254" s="75"/>
      <c r="O254" s="75"/>
    </row>
    <row r="255" spans="7:15">
      <c r="G255" s="75"/>
      <c r="H255" s="75"/>
      <c r="I255" s="75"/>
      <c r="J255" s="75"/>
      <c r="K255" s="75"/>
      <c r="L255" s="75"/>
      <c r="M255" s="75"/>
      <c r="N255" s="75"/>
      <c r="O255" s="75"/>
    </row>
    <row r="256" spans="7:15">
      <c r="G256" s="75"/>
      <c r="H256" s="75"/>
      <c r="I256" s="75"/>
      <c r="J256" s="75"/>
      <c r="K256" s="75"/>
      <c r="L256" s="75"/>
      <c r="M256" s="75"/>
      <c r="N256" s="75"/>
      <c r="O256" s="75"/>
    </row>
    <row r="257" spans="7:15">
      <c r="G257" s="75"/>
      <c r="H257" s="75"/>
      <c r="I257" s="75"/>
      <c r="J257" s="75"/>
      <c r="K257" s="75"/>
      <c r="L257" s="75"/>
      <c r="M257" s="75"/>
      <c r="N257" s="75"/>
      <c r="O257" s="75"/>
    </row>
    <row r="258" spans="7:15">
      <c r="G258" s="75"/>
      <c r="H258" s="75"/>
      <c r="I258" s="75"/>
      <c r="J258" s="75"/>
      <c r="K258" s="75"/>
      <c r="L258" s="75"/>
      <c r="M258" s="75"/>
      <c r="N258" s="75"/>
      <c r="O258" s="75"/>
    </row>
    <row r="259" spans="7:15">
      <c r="G259" s="75"/>
      <c r="H259" s="75"/>
      <c r="I259" s="75"/>
      <c r="J259" s="75"/>
      <c r="K259" s="75"/>
      <c r="L259" s="75"/>
      <c r="M259" s="75"/>
      <c r="N259" s="75"/>
      <c r="O259" s="75"/>
    </row>
    <row r="260" spans="7:15">
      <c r="G260" s="75"/>
      <c r="H260" s="75"/>
      <c r="I260" s="75"/>
      <c r="J260" s="75"/>
      <c r="K260" s="75"/>
      <c r="L260" s="75"/>
      <c r="M260" s="75"/>
      <c r="N260" s="75"/>
      <c r="O260" s="75"/>
    </row>
    <row r="261" spans="7:15">
      <c r="G261" s="75"/>
      <c r="H261" s="75"/>
      <c r="I261" s="75"/>
      <c r="J261" s="75"/>
      <c r="K261" s="75"/>
      <c r="L261" s="75"/>
      <c r="M261" s="75"/>
      <c r="N261" s="75"/>
      <c r="O261" s="75"/>
    </row>
    <row r="262" spans="7:15">
      <c r="G262" s="75"/>
      <c r="H262" s="75"/>
      <c r="I262" s="75"/>
      <c r="J262" s="75"/>
      <c r="K262" s="75"/>
      <c r="L262" s="75"/>
      <c r="M262" s="75"/>
      <c r="N262" s="75"/>
      <c r="O262" s="75"/>
    </row>
    <row r="263" spans="7:15">
      <c r="G263" s="75"/>
      <c r="H263" s="75"/>
      <c r="I263" s="75"/>
      <c r="J263" s="75"/>
      <c r="K263" s="75"/>
      <c r="L263" s="75"/>
      <c r="M263" s="75"/>
      <c r="N263" s="75"/>
      <c r="O263" s="75"/>
    </row>
    <row r="264" spans="7:15">
      <c r="G264" s="75"/>
      <c r="H264" s="75"/>
      <c r="I264" s="75"/>
      <c r="J264" s="75"/>
      <c r="K264" s="75"/>
      <c r="L264" s="75"/>
      <c r="M264" s="75"/>
      <c r="N264" s="75"/>
      <c r="O264" s="75"/>
    </row>
    <row r="265" spans="7:15">
      <c r="G265" s="75"/>
      <c r="H265" s="75"/>
      <c r="I265" s="75"/>
      <c r="J265" s="75"/>
      <c r="K265" s="75"/>
      <c r="L265" s="75"/>
      <c r="M265" s="75"/>
      <c r="N265" s="75"/>
      <c r="O265" s="75"/>
    </row>
    <row r="266" spans="7:15">
      <c r="G266" s="75"/>
      <c r="H266" s="75"/>
      <c r="I266" s="75"/>
      <c r="J266" s="75"/>
      <c r="K266" s="75"/>
      <c r="L266" s="75"/>
      <c r="M266" s="75"/>
      <c r="N266" s="75"/>
      <c r="O266" s="75"/>
    </row>
    <row r="267" spans="7:15">
      <c r="G267" s="75"/>
      <c r="H267" s="75"/>
      <c r="I267" s="75"/>
      <c r="J267" s="75"/>
      <c r="K267" s="75"/>
      <c r="L267" s="75"/>
      <c r="M267" s="75"/>
      <c r="N267" s="75"/>
      <c r="O267" s="75"/>
    </row>
    <row r="268" spans="7:15">
      <c r="G268" s="75"/>
      <c r="H268" s="75"/>
      <c r="I268" s="75"/>
      <c r="J268" s="75"/>
      <c r="K268" s="75"/>
      <c r="L268" s="75"/>
      <c r="M268" s="75"/>
      <c r="N268" s="75"/>
      <c r="O268" s="75"/>
    </row>
    <row r="269" spans="7:15">
      <c r="G269" s="75"/>
      <c r="H269" s="75"/>
      <c r="I269" s="75"/>
      <c r="J269" s="75"/>
      <c r="K269" s="75"/>
      <c r="L269" s="75"/>
      <c r="M269" s="75"/>
      <c r="N269" s="75"/>
      <c r="O269" s="75"/>
    </row>
    <row r="270" spans="7:15">
      <c r="G270" s="75"/>
      <c r="H270" s="75"/>
      <c r="I270" s="75"/>
      <c r="J270" s="75"/>
      <c r="K270" s="75"/>
      <c r="L270" s="75"/>
      <c r="M270" s="75"/>
      <c r="N270" s="75"/>
      <c r="O270" s="75"/>
    </row>
    <row r="271" spans="7:15">
      <c r="G271" s="75"/>
      <c r="H271" s="75"/>
      <c r="I271" s="75"/>
      <c r="J271" s="75"/>
      <c r="K271" s="75"/>
      <c r="L271" s="75"/>
      <c r="M271" s="75"/>
      <c r="N271" s="75"/>
      <c r="O271" s="75"/>
    </row>
    <row r="272" spans="7:15">
      <c r="G272" s="75"/>
      <c r="H272" s="75"/>
      <c r="I272" s="75"/>
      <c r="J272" s="75"/>
      <c r="K272" s="75"/>
      <c r="L272" s="75"/>
      <c r="M272" s="75"/>
      <c r="N272" s="75"/>
      <c r="O272" s="75"/>
    </row>
    <row r="273" spans="7:15">
      <c r="G273" s="75"/>
      <c r="H273" s="75"/>
      <c r="I273" s="75"/>
      <c r="J273" s="75"/>
      <c r="K273" s="75"/>
      <c r="L273" s="75"/>
      <c r="M273" s="75"/>
      <c r="N273" s="75"/>
      <c r="O273" s="75"/>
    </row>
    <row r="274" spans="7:15">
      <c r="G274" s="75"/>
      <c r="H274" s="75"/>
      <c r="I274" s="75"/>
      <c r="J274" s="75"/>
      <c r="K274" s="75"/>
      <c r="L274" s="75"/>
      <c r="M274" s="75"/>
      <c r="N274" s="75"/>
      <c r="O274" s="75"/>
    </row>
    <row r="275" spans="7:15">
      <c r="G275" s="75"/>
      <c r="H275" s="75"/>
      <c r="I275" s="75"/>
      <c r="J275" s="75"/>
      <c r="K275" s="75"/>
      <c r="L275" s="75"/>
      <c r="M275" s="75"/>
      <c r="N275" s="75"/>
      <c r="O275" s="75"/>
    </row>
    <row r="276" spans="7:15">
      <c r="G276" s="75"/>
      <c r="H276" s="75"/>
      <c r="I276" s="75"/>
      <c r="J276" s="75"/>
      <c r="K276" s="75"/>
      <c r="L276" s="75"/>
      <c r="M276" s="75"/>
      <c r="N276" s="75"/>
      <c r="O276" s="75"/>
    </row>
    <row r="277" spans="7:15">
      <c r="G277" s="75"/>
      <c r="H277" s="75"/>
      <c r="I277" s="75"/>
      <c r="J277" s="75"/>
      <c r="K277" s="75"/>
      <c r="L277" s="75"/>
      <c r="M277" s="75"/>
      <c r="N277" s="75"/>
      <c r="O277" s="75"/>
    </row>
    <row r="278" spans="7:15">
      <c r="G278" s="75"/>
      <c r="H278" s="75"/>
      <c r="I278" s="75"/>
      <c r="J278" s="75"/>
      <c r="K278" s="75"/>
      <c r="L278" s="75"/>
      <c r="M278" s="75"/>
      <c r="N278" s="75"/>
      <c r="O278" s="75"/>
    </row>
    <row r="279" spans="7:15">
      <c r="G279" s="75"/>
      <c r="H279" s="75"/>
      <c r="I279" s="75"/>
      <c r="J279" s="75"/>
      <c r="K279" s="75"/>
      <c r="L279" s="75"/>
      <c r="M279" s="75"/>
      <c r="N279" s="75"/>
      <c r="O279" s="75"/>
    </row>
    <row r="280" spans="7:15">
      <c r="G280" s="75"/>
      <c r="H280" s="75"/>
      <c r="I280" s="75"/>
      <c r="J280" s="75"/>
      <c r="K280" s="75"/>
      <c r="L280" s="75"/>
      <c r="M280" s="75"/>
      <c r="N280" s="75"/>
      <c r="O280" s="75"/>
    </row>
    <row r="281" spans="7:15">
      <c r="G281" s="75"/>
      <c r="H281" s="75"/>
      <c r="I281" s="75"/>
      <c r="J281" s="75"/>
      <c r="K281" s="75"/>
      <c r="L281" s="75"/>
      <c r="M281" s="75"/>
      <c r="N281" s="75"/>
      <c r="O281" s="75"/>
    </row>
    <row r="282" spans="7:15">
      <c r="G282" s="75"/>
      <c r="H282" s="75"/>
      <c r="I282" s="75"/>
      <c r="J282" s="75"/>
      <c r="K282" s="75"/>
      <c r="L282" s="75"/>
      <c r="M282" s="75"/>
      <c r="N282" s="75"/>
      <c r="O282" s="75"/>
    </row>
    <row r="283" spans="7:15">
      <c r="G283" s="75"/>
      <c r="H283" s="75"/>
      <c r="I283" s="75"/>
      <c r="J283" s="75"/>
      <c r="K283" s="75"/>
      <c r="L283" s="75"/>
      <c r="M283" s="75"/>
      <c r="N283" s="75"/>
      <c r="O283" s="75"/>
    </row>
    <row r="284" spans="7:15">
      <c r="G284" s="75"/>
      <c r="H284" s="75"/>
      <c r="I284" s="75"/>
      <c r="J284" s="75"/>
      <c r="K284" s="75"/>
      <c r="L284" s="75"/>
      <c r="M284" s="75"/>
      <c r="N284" s="75"/>
      <c r="O284" s="75"/>
    </row>
    <row r="285" spans="7:15">
      <c r="G285" s="75"/>
      <c r="H285" s="75"/>
      <c r="I285" s="75"/>
      <c r="J285" s="75"/>
      <c r="K285" s="75"/>
      <c r="L285" s="75"/>
      <c r="M285" s="75"/>
      <c r="N285" s="75"/>
      <c r="O285" s="75"/>
    </row>
    <row r="286" spans="7:15">
      <c r="G286" s="75"/>
      <c r="H286" s="75"/>
      <c r="I286" s="75"/>
      <c r="J286" s="75"/>
      <c r="K286" s="75"/>
      <c r="L286" s="75"/>
      <c r="M286" s="75"/>
      <c r="N286" s="75"/>
      <c r="O286" s="75"/>
    </row>
    <row r="287" spans="7:15">
      <c r="G287" s="75"/>
      <c r="H287" s="75"/>
      <c r="I287" s="75"/>
      <c r="J287" s="75"/>
      <c r="K287" s="75"/>
      <c r="L287" s="75"/>
      <c r="M287" s="75"/>
      <c r="N287" s="75"/>
      <c r="O287" s="75"/>
    </row>
    <row r="288" spans="7:15">
      <c r="G288" s="75"/>
      <c r="H288" s="75"/>
      <c r="I288" s="75"/>
      <c r="J288" s="75"/>
      <c r="K288" s="75"/>
      <c r="L288" s="75"/>
      <c r="M288" s="75"/>
      <c r="N288" s="75"/>
      <c r="O288" s="75"/>
    </row>
    <row r="289" spans="7:15">
      <c r="G289" s="75"/>
      <c r="H289" s="75"/>
      <c r="I289" s="75"/>
      <c r="J289" s="75"/>
      <c r="K289" s="75"/>
      <c r="L289" s="75"/>
      <c r="M289" s="75"/>
      <c r="N289" s="75"/>
      <c r="O289" s="75"/>
    </row>
    <row r="290" spans="7:15">
      <c r="G290" s="75"/>
      <c r="H290" s="75"/>
      <c r="I290" s="75"/>
      <c r="J290" s="75"/>
      <c r="K290" s="75"/>
      <c r="L290" s="75"/>
      <c r="M290" s="75"/>
      <c r="N290" s="75"/>
      <c r="O290" s="75"/>
    </row>
    <row r="291" spans="7:15">
      <c r="G291" s="75"/>
      <c r="H291" s="75"/>
      <c r="I291" s="75"/>
      <c r="J291" s="75"/>
      <c r="K291" s="75"/>
      <c r="L291" s="75"/>
      <c r="M291" s="75"/>
      <c r="N291" s="75"/>
      <c r="O291" s="75"/>
    </row>
    <row r="292" spans="7:15">
      <c r="G292" s="75"/>
      <c r="H292" s="75"/>
      <c r="I292" s="75"/>
      <c r="J292" s="75"/>
      <c r="K292" s="75"/>
      <c r="L292" s="75"/>
      <c r="M292" s="75"/>
      <c r="N292" s="75"/>
      <c r="O292" s="75"/>
    </row>
    <row r="293" spans="7:15">
      <c r="G293" s="75"/>
      <c r="H293" s="75"/>
      <c r="I293" s="75"/>
      <c r="J293" s="75"/>
      <c r="K293" s="75"/>
      <c r="L293" s="75"/>
      <c r="M293" s="75"/>
      <c r="N293" s="75"/>
      <c r="O293" s="75"/>
    </row>
    <row r="294" spans="7:15">
      <c r="G294" s="75"/>
      <c r="H294" s="75"/>
      <c r="I294" s="75"/>
      <c r="J294" s="75"/>
      <c r="K294" s="75"/>
      <c r="L294" s="75"/>
      <c r="M294" s="75"/>
      <c r="N294" s="75"/>
      <c r="O294" s="75"/>
    </row>
    <row r="295" spans="7:15">
      <c r="G295" s="75"/>
      <c r="H295" s="75"/>
      <c r="I295" s="75"/>
      <c r="J295" s="75"/>
      <c r="K295" s="75"/>
      <c r="L295" s="75"/>
      <c r="M295" s="75"/>
      <c r="N295" s="75"/>
      <c r="O295" s="75"/>
    </row>
    <row r="296" spans="7:15">
      <c r="G296" s="75"/>
      <c r="H296" s="75"/>
      <c r="I296" s="75"/>
      <c r="J296" s="75"/>
      <c r="K296" s="75"/>
      <c r="L296" s="75"/>
      <c r="M296" s="75"/>
      <c r="N296" s="75"/>
      <c r="O296" s="75"/>
    </row>
    <row r="297" spans="7:15">
      <c r="G297" s="75"/>
      <c r="H297" s="75"/>
      <c r="I297" s="75"/>
      <c r="J297" s="75"/>
      <c r="K297" s="75"/>
      <c r="L297" s="75"/>
      <c r="M297" s="75"/>
      <c r="N297" s="75"/>
      <c r="O297" s="75"/>
    </row>
    <row r="298" spans="7:15">
      <c r="G298" s="75"/>
      <c r="H298" s="75"/>
      <c r="I298" s="75"/>
      <c r="J298" s="75"/>
      <c r="K298" s="75"/>
      <c r="L298" s="75"/>
      <c r="M298" s="75"/>
      <c r="N298" s="75"/>
      <c r="O298" s="75"/>
    </row>
    <row r="299" spans="7:15">
      <c r="G299" s="75"/>
      <c r="H299" s="75"/>
      <c r="I299" s="75"/>
      <c r="J299" s="75"/>
      <c r="K299" s="75"/>
      <c r="L299" s="75"/>
      <c r="M299" s="75"/>
      <c r="N299" s="75"/>
      <c r="O299" s="75"/>
    </row>
    <row r="300" spans="7:15">
      <c r="G300" s="75"/>
      <c r="H300" s="75"/>
      <c r="I300" s="75"/>
      <c r="J300" s="75"/>
      <c r="K300" s="75"/>
      <c r="L300" s="75"/>
      <c r="M300" s="75"/>
      <c r="N300" s="75"/>
      <c r="O300" s="75"/>
    </row>
    <row r="301" spans="7:15">
      <c r="G301" s="75"/>
      <c r="H301" s="75"/>
      <c r="I301" s="75"/>
      <c r="J301" s="75"/>
      <c r="K301" s="75"/>
      <c r="L301" s="75"/>
      <c r="M301" s="75"/>
      <c r="N301" s="75"/>
      <c r="O301" s="75"/>
    </row>
    <row r="302" spans="7:15">
      <c r="G302" s="75"/>
      <c r="H302" s="75"/>
      <c r="I302" s="75"/>
      <c r="J302" s="75"/>
      <c r="K302" s="75"/>
      <c r="L302" s="75"/>
      <c r="M302" s="75"/>
      <c r="N302" s="75"/>
      <c r="O302" s="75"/>
    </row>
    <row r="303" spans="7:15">
      <c r="G303" s="75"/>
      <c r="H303" s="75"/>
      <c r="I303" s="75"/>
      <c r="J303" s="75"/>
      <c r="K303" s="75"/>
      <c r="L303" s="75"/>
      <c r="M303" s="75"/>
      <c r="N303" s="75"/>
      <c r="O303" s="75"/>
    </row>
    <row r="304" spans="7:15">
      <c r="G304" s="75"/>
      <c r="H304" s="75"/>
      <c r="I304" s="75"/>
      <c r="J304" s="75"/>
      <c r="K304" s="75"/>
      <c r="L304" s="75"/>
      <c r="M304" s="75"/>
      <c r="N304" s="75"/>
      <c r="O304" s="75"/>
    </row>
    <row r="305" spans="7:15">
      <c r="G305" s="75"/>
      <c r="H305" s="75"/>
      <c r="I305" s="75"/>
      <c r="J305" s="75"/>
      <c r="K305" s="75"/>
      <c r="L305" s="75"/>
      <c r="M305" s="75"/>
      <c r="N305" s="75"/>
      <c r="O305" s="75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Produkt, pulver og kultur info.</vt:lpstr>
      <vt:lpstr>Beregninger, melkeblandinger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</dc:creator>
  <cp:lastModifiedBy>Janne</cp:lastModifiedBy>
  <dcterms:created xsi:type="dcterms:W3CDTF">2015-04-02T17:29:53Z</dcterms:created>
  <dcterms:modified xsi:type="dcterms:W3CDTF">2015-12-09T11:16:35Z</dcterms:modified>
</cp:coreProperties>
</file>